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riveneopa-my.sharepoint.com/personal/fabio_ferretti_driveneopa_onmicrosoft_com/Documents/NeoPA/00_APPA/02_LIC/Casanova Lonati/ns elab/"/>
    </mc:Choice>
  </mc:AlternateContent>
  <xr:revisionPtr revIDLastSave="26" documentId="8_{B332B280-5088-4850-82CC-C92C3CDDD98C}" xr6:coauthVersionLast="47" xr6:coauthVersionMax="47" xr10:uidLastSave="{6F22A7B0-1C02-4D7B-88BE-5DDAA3E2794C}"/>
  <bookViews>
    <workbookView xWindow="-108" yWindow="-108" windowWidth="23256" windowHeight="12456" tabRatio="744" activeTab="2" xr2:uid="{00000000-000D-0000-FFFF-FFFF00000000}"/>
  </bookViews>
  <sheets>
    <sheet name="Cover" sheetId="4" r:id="rId1"/>
    <sheet name="02.01_Ricognizione_Dirette" sheetId="101" r:id="rId2"/>
    <sheet name="02.02_Ricognizione_Indirette" sheetId="104" r:id="rId3"/>
    <sheet name="02.03_Grafico_Relazioni" sheetId="119" r:id="rId4"/>
    <sheet name="03.02.01 Condizioni_Art20co.2_" sheetId="129" r:id="rId5"/>
    <sheet name="03.02.02 Condizioni_Art20co.2_" sheetId="130" r:id="rId6"/>
    <sheet name="03.02.03 Condizioni_Art20co.2_" sheetId="131" r:id="rId7"/>
    <sheet name="03.02.04 Condizioni_Art20co.2_" sheetId="132" r:id="rId8"/>
    <sheet name="03.02.05 Condizioni_Art20co.2_" sheetId="133" r:id="rId9"/>
    <sheet name="03.02.06 Condizioni_Art20co" sheetId="135" r:id="rId10"/>
  </sheets>
  <definedNames>
    <definedName name="_xlnm._FilterDatabase" localSheetId="0" hidden="1">Cover!#REF!</definedName>
    <definedName name="_xlnm.Print_Area" localSheetId="1">'02.01_Ricognizione_Dirette'!$A$1:$M$24</definedName>
    <definedName name="_xlnm.Print_Area" localSheetId="2">'02.02_Ricognizione_Indirette'!$A$1:$P$27</definedName>
    <definedName name="_xlnm.Print_Area" localSheetId="3">'02.03_Grafico_Relazioni'!$A$1:$P$28</definedName>
    <definedName name="_xlnm.Print_Area" localSheetId="4">'03.02.01 Condizioni_Art20co.2_'!$A$1:$J$65</definedName>
    <definedName name="_xlnm.Print_Area" localSheetId="5">'03.02.02 Condizioni_Art20co.2_'!$A$1:$J$65</definedName>
    <definedName name="_xlnm.Print_Area" localSheetId="6">'03.02.03 Condizioni_Art20co.2_'!$A$1:$J$65</definedName>
    <definedName name="_xlnm.Print_Area" localSheetId="7">'03.02.04 Condizioni_Art20co.2_'!$A$1:$J$65</definedName>
    <definedName name="_xlnm.Print_Area" localSheetId="8">'03.02.05 Condizioni_Art20co.2_'!$A$1:$J$65</definedName>
    <definedName name="_xlnm.Print_Area" localSheetId="9">'03.02.06 Condizioni_Art20co'!$A$1:$J$62</definedName>
    <definedName name="_xlnm.Print_Area" localSheetId="0">Cover!$A$1:$I$32</definedName>
  </definedNames>
  <calcPr calcId="191029"/>
</workbook>
</file>

<file path=xl/calcChain.xml><?xml version="1.0" encoding="utf-8"?>
<calcChain xmlns="http://schemas.openxmlformats.org/spreadsheetml/2006/main">
  <c r="J10" i="104" l="1"/>
  <c r="J9" i="104"/>
  <c r="J8" i="104"/>
  <c r="J7" i="104"/>
  <c r="J6" i="104"/>
  <c r="G27" i="135"/>
  <c r="G30" i="133"/>
  <c r="G30" i="132"/>
  <c r="G30" i="131"/>
  <c r="G30" i="130"/>
  <c r="G30" i="129"/>
  <c r="G22" i="133"/>
  <c r="G22" i="135"/>
  <c r="G22" i="132"/>
  <c r="G22" i="130"/>
  <c r="G22" i="129" l="1"/>
  <c r="G23" i="132"/>
  <c r="G23" i="130"/>
  <c r="G23" i="129"/>
  <c r="D19" i="135"/>
  <c r="D17" i="135"/>
  <c r="G24" i="131"/>
  <c r="G24" i="132"/>
  <c r="G24" i="130"/>
  <c r="G25" i="129"/>
  <c r="G24" i="129"/>
  <c r="G26" i="132"/>
  <c r="G25" i="132"/>
  <c r="G25" i="130"/>
  <c r="G26" i="130"/>
  <c r="D19" i="133"/>
  <c r="D17" i="133"/>
  <c r="D19" i="132"/>
  <c r="D17" i="132"/>
  <c r="D19" i="131"/>
  <c r="D17" i="131"/>
  <c r="D19" i="130"/>
  <c r="D17" i="130"/>
  <c r="D19" i="129"/>
  <c r="D17" i="129"/>
  <c r="P76" i="104" l="1"/>
  <c r="P77" i="104" s="1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O63" i="101" l="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<sst xmlns="http://schemas.openxmlformats.org/spreadsheetml/2006/main" count="495" uniqueCount="143">
  <si>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</si>
  <si>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</si>
  <si>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</si>
  <si>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</si>
  <si>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</si>
  <si>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</si>
  <si>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</si>
  <si>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</si>
  <si>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</si>
  <si>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</si>
  <si>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</si>
  <si>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</si>
  <si>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</si>
  <si>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</si>
  <si>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</si>
  <si>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</si>
  <si>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</si>
  <si>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</si>
  <si>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% Quota di partecipazione indiretta Amministrazione</t>
  </si>
  <si>
    <t>-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</si>
  <si>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</si>
  <si>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</si>
  <si>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</si>
  <si>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</si>
  <si>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</si>
  <si>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</si>
  <si>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</si>
  <si>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</si>
  <si>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</si>
  <si>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</si>
  <si>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</si>
  <si>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</si>
  <si>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</si>
  <si>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</si>
  <si>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</si>
  <si>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</si>
  <si>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</si>
  <si>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</si>
  <si>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</si>
  <si>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</si>
  <si>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</si>
  <si>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</si>
  <si>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</si>
  <si>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</si>
  <si>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</si>
  <si>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</si>
  <si>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</si>
  <si>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</si>
  <si>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</si>
  <si>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</si>
  <si>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</si>
  <si>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</si>
  <si>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</si>
  <si>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</si>
  <si>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</si>
  <si>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</si>
  <si>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</si>
  <si>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</si>
  <si>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</si>
  <si>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</si>
  <si>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</si>
  <si>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</si>
  <si>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</si>
  <si>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</si>
  <si>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</si>
  <si>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</si>
  <si>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</si>
  <si>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</si>
  <si>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</si>
  <si>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</si>
  <si>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</si>
  <si>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</si>
  <si>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</si>
  <si>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</si>
  <si>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</si>
  <si>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</si>
  <si>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</si>
  <si>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</si>
  <si>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</si>
  <si>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Colonna H: Inserire una descrizione sintetica della/e attività effettivamente svolta/e.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</si>
  <si>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</si>
  <si>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Compilare una scheda per ciascuna società</t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</si>
  <si>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</si>
  <si>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</si>
  <si>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</si>
  <si>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</si>
  <si>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</si>
  <si>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</si>
  <si>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</si>
  <si>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</si>
  <si>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</si>
  <si>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</si>
  <si>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</si>
  <si>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</si>
  <si>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</si>
  <si>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</si>
  <si>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</si>
  <si>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</si>
  <si>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</si>
  <si>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</si>
  <si>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</si>
  <si>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</si>
  <si>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LINEE DI INDIRIZZO PER  LE RICOGNIZIONI E I PIANI DI RAZIONALIZZAZIONE DEGLI ORGANISMI PARTECIPATI DAGLI ENTI TERITORIALI 
(ART. 20 D.LGS. N. 175/2016)</t>
  </si>
  <si>
    <t>Dir_1</t>
  </si>
  <si>
    <t>Fognatura e depurazione acque</t>
  </si>
  <si>
    <t xml:space="preserve">BRONI STRADELLA PUBBLICA s.r.l. </t>
  </si>
  <si>
    <t>02419480187</t>
  </si>
  <si>
    <t>02234900187</t>
  </si>
  <si>
    <t>02210400186</t>
  </si>
  <si>
    <t>01967760180</t>
  </si>
  <si>
    <t>12514870158</t>
  </si>
  <si>
    <t>PAVIA ACQUE s.c.a.r.l.</t>
  </si>
  <si>
    <t>BANCA CENTROPADANA CREDITO COOPERATIVO s.c.a.r.l.</t>
  </si>
  <si>
    <t>Gestione servizio idrico integrato</t>
  </si>
  <si>
    <t>Attività sportive (gestione piscine)</t>
  </si>
  <si>
    <t>Erogazione Gas Metano</t>
  </si>
  <si>
    <t xml:space="preserve">Servizi Bancari di intermediazione monteraria </t>
  </si>
  <si>
    <t>Diretta</t>
  </si>
  <si>
    <t>Ind_1</t>
  </si>
  <si>
    <t>Indiretta</t>
  </si>
  <si>
    <t>Ind_3</t>
  </si>
  <si>
    <t>Ind_4</t>
  </si>
  <si>
    <t>Ind_5</t>
  </si>
  <si>
    <t>BANCA CENTROPADANA CREDITO COOPERATIVO</t>
  </si>
  <si>
    <t xml:space="preserve">Attività bancaria </t>
  </si>
  <si>
    <t>Gestione Fognatura e depurazione acque</t>
  </si>
  <si>
    <t xml:space="preserve">Pavia Acque s.c.a.r.l. </t>
  </si>
  <si>
    <t xml:space="preserve">Artistica sportiva intrattenimento e divertimento </t>
  </si>
  <si>
    <t>Vendita gas e utenti finali</t>
  </si>
  <si>
    <t>BRONI STRADELLA GAS  E LUCE s.r.l.</t>
  </si>
  <si>
    <t xml:space="preserve">BRONI STRADELLA GAS E LUCE s.r.l. </t>
  </si>
  <si>
    <t>Ind_2</t>
  </si>
  <si>
    <t>GAL OLTREPO PAVESE SRL</t>
  </si>
  <si>
    <t xml:space="preserve">Attività di promozione e sviluppo di progetti di rierca </t>
  </si>
  <si>
    <t>Attività di promozione e sviluppo ricerca</t>
  </si>
  <si>
    <t>02648010185</t>
  </si>
  <si>
    <t>GAL OLTREPO PAVESE s.r.l.</t>
  </si>
  <si>
    <t>COMUNE DI CASANOVA LONATI</t>
  </si>
  <si>
    <t>Indicare i seguenti dati con riferimento all'esercizio 2020:</t>
  </si>
  <si>
    <t>FATTURATO MEDIO TRIENNALE</t>
  </si>
  <si>
    <t>Partecipazioni dirette e indirette del Comune di Casanova Lonati (PV)</t>
  </si>
  <si>
    <t>AQUAPLANET s.r.l.</t>
  </si>
  <si>
    <t>- Riepilogo elementi di cui al c. 2 art. 20 D. Lgs. 175/2016 al 31/12/2020 -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</si>
</sst>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#,##0.0000"/>
  </numFmts>
  <fonts count="4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25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33" fillId="0" borderId="0"/>
  </cellStyleXfs>
  <cellXfs count="134">
    <xf numFmtId="0" fontId="0" fillId="0" borderId="0" xfId="0"/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left"/>
    </xf>
    <xf numFmtId="0" fontId="14" fillId="0" borderId="0" xfId="0" applyFont="1" applyAlignment="1">
      <alignment vertical="center"/>
    </xf>
    <xf numFmtId="49" fontId="7" fillId="0" borderId="0" xfId="0" applyNumberFormat="1" applyFont="1"/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/>
    </xf>
    <xf numFmtId="49" fontId="16" fillId="0" borderId="0" xfId="0" applyNumberFormat="1" applyFont="1"/>
    <xf numFmtId="49" fontId="1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9" fillId="0" borderId="0" xfId="0" applyNumberFormat="1" applyFont="1"/>
    <xf numFmtId="49" fontId="11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/>
    </xf>
    <xf numFmtId="49" fontId="17" fillId="0" borderId="0" xfId="0" applyNumberFormat="1" applyFont="1"/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49" fontId="7" fillId="2" borderId="0" xfId="0" applyNumberFormat="1" applyFont="1" applyFill="1"/>
    <xf numFmtId="0" fontId="19" fillId="0" borderId="0" xfId="0" applyFont="1"/>
    <xf numFmtId="0" fontId="20" fillId="0" borderId="0" xfId="0" applyFont="1"/>
    <xf numFmtId="49" fontId="10" fillId="2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3" fillId="0" borderId="0" xfId="0" applyFont="1"/>
    <xf numFmtId="0" fontId="35" fillId="0" borderId="0" xfId="0" applyFont="1"/>
    <xf numFmtId="1" fontId="35" fillId="0" borderId="0" xfId="0" applyNumberFormat="1" applyFont="1"/>
    <xf numFmtId="0" fontId="28" fillId="0" borderId="0" xfId="0" quotePrefix="1" applyFont="1"/>
    <xf numFmtId="0" fontId="10" fillId="0" borderId="0" xfId="0" quotePrefix="1" applyFont="1"/>
    <xf numFmtId="0" fontId="36" fillId="0" borderId="0" xfId="0" applyFont="1"/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/>
    </xf>
    <xf numFmtId="4" fontId="18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 applyAlignment="1">
      <alignment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49" fontId="10" fillId="2" borderId="0" xfId="0" applyNumberFormat="1" applyFont="1" applyFill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7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10" fillId="7" borderId="1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5953364-97B5-4C70-805B-BBA1C0D95759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D162EC5A-629B-4A03-AB01-5A3580FCFA3C}">
      <dgm:prSet phldrT="[Testo]" custT="1"/>
      <dgm:spPr/>
      <dgm:t>
        <a:bodyPr/>
        <a:lstStyle/>
        <a:p>
          <a:r>
            <a:rPr lang="it-IT" sz="1600"/>
            <a:t>Comune di Casanova Lonati </a:t>
          </a:r>
        </a:p>
      </dgm:t>
    </dgm:pt>
    <dgm:pt modelId="{27FA7B39-9F81-41A0-AF80-34E6CFB0010D}" type="parTrans" cxnId="{8D779F0D-06C0-4A55-B84A-C8B3809EE243}">
      <dgm:prSet/>
      <dgm:spPr/>
      <dgm:t>
        <a:bodyPr/>
        <a:lstStyle/>
        <a:p>
          <a:endParaRPr lang="it-IT"/>
        </a:p>
      </dgm:t>
    </dgm:pt>
    <dgm:pt modelId="{DBE14743-FEE5-46AF-AB98-C251C486085F}" type="sibTrans" cxnId="{8D779F0D-06C0-4A55-B84A-C8B3809EE243}">
      <dgm:prSet/>
      <dgm:spPr/>
      <dgm:t>
        <a:bodyPr/>
        <a:lstStyle/>
        <a:p>
          <a:endParaRPr lang="it-IT"/>
        </a:p>
      </dgm:t>
    </dgm:pt>
    <dgm:pt modelId="{2ACB1AEA-BC9D-42C2-9A9D-567ECB3B481B}">
      <dgm:prSet phldrT="[Testo]" custT="1"/>
      <dgm:spPr/>
      <dgm:t>
        <a:bodyPr/>
        <a:lstStyle/>
        <a:p>
          <a:r>
            <a:rPr lang="it-IT" sz="1050"/>
            <a:t>BRONI STRADELLA PUBBLICA s.r.l. - 0,9414% </a:t>
          </a:r>
        </a:p>
      </dgm:t>
    </dgm:pt>
    <dgm:pt modelId="{B7B17FE6-DCFF-4CD1-994E-0EF7305E0529}" type="parTrans" cxnId="{18B058CA-0D1E-404D-96A4-D23092CA8466}">
      <dgm:prSet/>
      <dgm:spPr/>
      <dgm:t>
        <a:bodyPr/>
        <a:lstStyle/>
        <a:p>
          <a:endParaRPr lang="it-IT"/>
        </a:p>
      </dgm:t>
    </dgm:pt>
    <dgm:pt modelId="{681E9FA3-7071-4304-B647-2995EB4CF857}" type="sibTrans" cxnId="{18B058CA-0D1E-404D-96A4-D23092CA8466}">
      <dgm:prSet/>
      <dgm:spPr/>
      <dgm:t>
        <a:bodyPr/>
        <a:lstStyle/>
        <a:p>
          <a:endParaRPr lang="it-IT"/>
        </a:p>
      </dgm:t>
    </dgm:pt>
    <dgm:pt modelId="{DF1BABDA-7ED8-487D-83AE-FB2E23B8AB40}">
      <dgm:prSet/>
      <dgm:spPr/>
      <dgm:t>
        <a:bodyPr/>
        <a:lstStyle/>
        <a:p>
          <a:r>
            <a:rPr lang="it-IT"/>
            <a:t>PAVIA ACQUE s.c.a.r.l. -  0,1522%</a:t>
          </a:r>
        </a:p>
      </dgm:t>
    </dgm:pt>
    <dgm:pt modelId="{25098769-2675-4B0E-AFDF-B6105C9F762C}" type="parTrans" cxnId="{70604487-DF11-4A10-903B-06C69BF5665F}">
      <dgm:prSet/>
      <dgm:spPr/>
      <dgm:t>
        <a:bodyPr/>
        <a:lstStyle/>
        <a:p>
          <a:endParaRPr lang="it-IT"/>
        </a:p>
      </dgm:t>
    </dgm:pt>
    <dgm:pt modelId="{18096FD7-FCB1-4130-BCC9-10559DAB2883}" type="sibTrans" cxnId="{70604487-DF11-4A10-903B-06C69BF5665F}">
      <dgm:prSet/>
      <dgm:spPr/>
      <dgm:t>
        <a:bodyPr/>
        <a:lstStyle/>
        <a:p>
          <a:endParaRPr lang="it-IT"/>
        </a:p>
      </dgm:t>
    </dgm:pt>
    <dgm:pt modelId="{18AF27FE-F07D-4E97-B553-760AE05B3B69}">
      <dgm:prSet/>
      <dgm:spPr/>
      <dgm:t>
        <a:bodyPr/>
        <a:lstStyle/>
        <a:p>
          <a:r>
            <a:rPr lang="it-IT"/>
            <a:t>BANCA CENTROPADANA SOCIETA' COOPERATIVA - 0,0014%</a:t>
          </a:r>
        </a:p>
      </dgm:t>
    </dgm:pt>
    <dgm:pt modelId="{A78B3BA5-1AC3-4D2A-BBAD-053958E15C03}" type="parTrans" cxnId="{866BDCF8-610E-49A0-81EA-F0D58FF8E6B0}">
      <dgm:prSet/>
      <dgm:spPr/>
      <dgm:t>
        <a:bodyPr/>
        <a:lstStyle/>
        <a:p>
          <a:endParaRPr lang="it-IT"/>
        </a:p>
      </dgm:t>
    </dgm:pt>
    <dgm:pt modelId="{B83B9898-6742-4925-8880-EFB0EFDC3743}" type="sibTrans" cxnId="{866BDCF8-610E-49A0-81EA-F0D58FF8E6B0}">
      <dgm:prSet/>
      <dgm:spPr/>
      <dgm:t>
        <a:bodyPr/>
        <a:lstStyle/>
        <a:p>
          <a:endParaRPr lang="it-IT"/>
        </a:p>
      </dgm:t>
    </dgm:pt>
    <dgm:pt modelId="{49969047-4A32-4083-BD78-FE3FEB9F06E8}">
      <dgm:prSet/>
      <dgm:spPr/>
      <dgm:t>
        <a:bodyPr/>
        <a:lstStyle/>
        <a:p>
          <a:r>
            <a:rPr lang="it-IT"/>
            <a:t>BRONI STRADELLA LUCE E GAS  SRL -  0,4034%</a:t>
          </a:r>
        </a:p>
      </dgm:t>
    </dgm:pt>
    <dgm:pt modelId="{81FF7E51-CF20-468B-96DF-038DDE9124F2}" type="parTrans" cxnId="{263866BD-CDDD-45D2-9B20-B0975F18064E}">
      <dgm:prSet/>
      <dgm:spPr/>
      <dgm:t>
        <a:bodyPr/>
        <a:lstStyle/>
        <a:p>
          <a:endParaRPr lang="it-IT"/>
        </a:p>
      </dgm:t>
    </dgm:pt>
    <dgm:pt modelId="{A85DC08A-0894-44CA-970D-C7E259023DD7}" type="sibTrans" cxnId="{263866BD-CDDD-45D2-9B20-B0975F18064E}">
      <dgm:prSet/>
      <dgm:spPr/>
      <dgm:t>
        <a:bodyPr/>
        <a:lstStyle/>
        <a:p>
          <a:endParaRPr lang="it-IT"/>
        </a:p>
      </dgm:t>
    </dgm:pt>
    <dgm:pt modelId="{82BF9C57-16ED-4B1E-A379-7DFC46E6B1C0}">
      <dgm:prSet/>
      <dgm:spPr/>
      <dgm:t>
        <a:bodyPr/>
        <a:lstStyle/>
        <a:p>
          <a:r>
            <a:rPr lang="it-IT"/>
            <a:t>AQUAPLANET SRL -  0,8943%</a:t>
          </a:r>
        </a:p>
      </dgm:t>
    </dgm:pt>
    <dgm:pt modelId="{BA54F3A8-ADB3-414A-A795-1CECF450CDC1}" type="parTrans" cxnId="{661CFEC1-1266-45F4-811F-701EF9B26342}">
      <dgm:prSet/>
      <dgm:spPr/>
      <dgm:t>
        <a:bodyPr/>
        <a:lstStyle/>
        <a:p>
          <a:endParaRPr lang="it-IT"/>
        </a:p>
      </dgm:t>
    </dgm:pt>
    <dgm:pt modelId="{2E03D4BE-7B2E-4BB6-8F29-C904AFDA8F56}" type="sibTrans" cxnId="{661CFEC1-1266-45F4-811F-701EF9B26342}">
      <dgm:prSet/>
      <dgm:spPr/>
      <dgm:t>
        <a:bodyPr/>
        <a:lstStyle/>
        <a:p>
          <a:endParaRPr lang="it-IT"/>
        </a:p>
      </dgm:t>
    </dgm:pt>
    <dgm:pt modelId="{81C3D3A2-8B19-4254-A02F-8573CFA96FD7}">
      <dgm:prSet/>
      <dgm:spPr/>
      <dgm:t>
        <a:bodyPr/>
        <a:lstStyle/>
        <a:p>
          <a:r>
            <a:rPr lang="it-IT"/>
            <a:t>GAL  OLTREPO' PAVESE SRL - 0,0229%</a:t>
          </a:r>
        </a:p>
      </dgm:t>
    </dgm:pt>
    <dgm:pt modelId="{9CC635CB-B05A-4E18-A7DA-BE1C4D548857}" type="parTrans" cxnId="{1ED7A38B-C2B9-42A0-963B-35D815854D73}">
      <dgm:prSet/>
      <dgm:spPr/>
      <dgm:t>
        <a:bodyPr/>
        <a:lstStyle/>
        <a:p>
          <a:endParaRPr lang="it-IT"/>
        </a:p>
      </dgm:t>
    </dgm:pt>
    <dgm:pt modelId="{787C5ABB-9F89-495B-8B3D-B284C29F91D7}" type="sibTrans" cxnId="{1ED7A38B-C2B9-42A0-963B-35D815854D73}">
      <dgm:prSet/>
      <dgm:spPr/>
      <dgm:t>
        <a:bodyPr/>
        <a:lstStyle/>
        <a:p>
          <a:endParaRPr lang="it-IT"/>
        </a:p>
      </dgm:t>
    </dgm:pt>
    <dgm:pt modelId="{14FEB500-9A79-44D9-B5D1-9B371B51D8F3}" type="pres">
      <dgm:prSet presAssocID="{05953364-97B5-4C70-805B-BBA1C0D95759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94F3425E-22E6-4A79-A217-803FC9A6889F}" type="pres">
      <dgm:prSet presAssocID="{D162EC5A-629B-4A03-AB01-5A3580FCFA3C}" presName="hierRoot1" presStyleCnt="0"/>
      <dgm:spPr/>
    </dgm:pt>
    <dgm:pt modelId="{0537D23E-C8D3-41FB-B318-1B22C1A7C772}" type="pres">
      <dgm:prSet presAssocID="{D162EC5A-629B-4A03-AB01-5A3580FCFA3C}" presName="composite" presStyleCnt="0"/>
      <dgm:spPr/>
    </dgm:pt>
    <dgm:pt modelId="{5B1C65CD-49B1-4F1B-A1F9-93FFA2CF7A4D}" type="pres">
      <dgm:prSet presAssocID="{D162EC5A-629B-4A03-AB01-5A3580FCFA3C}" presName="background" presStyleLbl="node0" presStyleIdx="0" presStyleCnt="1"/>
      <dgm:spPr/>
    </dgm:pt>
    <dgm:pt modelId="{621F7746-0341-4C8B-ADC6-F93F1C4F9A41}" type="pres">
      <dgm:prSet presAssocID="{D162EC5A-629B-4A03-AB01-5A3580FCFA3C}" presName="text" presStyleLbl="fgAcc0" presStyleIdx="0" presStyleCnt="1" custScaleX="220057" custScaleY="147647" custLinFactNeighborX="3614" custLinFactNeighborY="-69058">
        <dgm:presLayoutVars>
          <dgm:chPref val="3"/>
        </dgm:presLayoutVars>
      </dgm:prSet>
      <dgm:spPr/>
    </dgm:pt>
    <dgm:pt modelId="{3B6779E9-38CB-4285-AB92-470657600D80}" type="pres">
      <dgm:prSet presAssocID="{D162EC5A-629B-4A03-AB01-5A3580FCFA3C}" presName="hierChild2" presStyleCnt="0"/>
      <dgm:spPr/>
    </dgm:pt>
    <dgm:pt modelId="{926AA691-921B-4D15-AF41-A2F8836BD96F}" type="pres">
      <dgm:prSet presAssocID="{B7B17FE6-DCFF-4CD1-994E-0EF7305E0529}" presName="Name10" presStyleLbl="parChTrans1D2" presStyleIdx="0" presStyleCnt="1"/>
      <dgm:spPr/>
    </dgm:pt>
    <dgm:pt modelId="{7BE6C7DD-C146-49C6-B108-761FCA5A8359}" type="pres">
      <dgm:prSet presAssocID="{2ACB1AEA-BC9D-42C2-9A9D-567ECB3B481B}" presName="hierRoot2" presStyleCnt="0"/>
      <dgm:spPr/>
    </dgm:pt>
    <dgm:pt modelId="{F40D7756-A74E-4FC3-A94C-E1E36B2DBA65}" type="pres">
      <dgm:prSet presAssocID="{2ACB1AEA-BC9D-42C2-9A9D-567ECB3B481B}" presName="composite2" presStyleCnt="0"/>
      <dgm:spPr/>
    </dgm:pt>
    <dgm:pt modelId="{581AF362-0B88-4A63-BB35-FC073DE70FA8}" type="pres">
      <dgm:prSet presAssocID="{2ACB1AEA-BC9D-42C2-9A9D-567ECB3B481B}" presName="background2" presStyleLbl="node2" presStyleIdx="0" presStyleCnt="1"/>
      <dgm:spPr/>
    </dgm:pt>
    <dgm:pt modelId="{20A26862-B5E0-4383-AC22-1B3B67E87C7A}" type="pres">
      <dgm:prSet presAssocID="{2ACB1AEA-BC9D-42C2-9A9D-567ECB3B481B}" presName="text2" presStyleLbl="fgAcc2" presStyleIdx="0" presStyleCnt="1" custScaleX="151525" custLinFactNeighborX="3484" custLinFactNeighborY="-62798">
        <dgm:presLayoutVars>
          <dgm:chPref val="3"/>
        </dgm:presLayoutVars>
      </dgm:prSet>
      <dgm:spPr/>
    </dgm:pt>
    <dgm:pt modelId="{6836380E-FB11-4B26-9539-560839E4BD57}" type="pres">
      <dgm:prSet presAssocID="{2ACB1AEA-BC9D-42C2-9A9D-567ECB3B481B}" presName="hierChild3" presStyleCnt="0"/>
      <dgm:spPr/>
    </dgm:pt>
    <dgm:pt modelId="{EA48CCC6-4100-4C7A-8382-F27E827DABA4}" type="pres">
      <dgm:prSet presAssocID="{25098769-2675-4B0E-AFDF-B6105C9F762C}" presName="Name17" presStyleLbl="parChTrans1D3" presStyleIdx="0" presStyleCnt="5"/>
      <dgm:spPr/>
    </dgm:pt>
    <dgm:pt modelId="{1DBE4C88-27B7-4FFE-94F3-DBFBD3ED9E79}" type="pres">
      <dgm:prSet presAssocID="{DF1BABDA-7ED8-487D-83AE-FB2E23B8AB40}" presName="hierRoot3" presStyleCnt="0"/>
      <dgm:spPr/>
    </dgm:pt>
    <dgm:pt modelId="{D5416092-550E-4800-B8C7-D87A02661862}" type="pres">
      <dgm:prSet presAssocID="{DF1BABDA-7ED8-487D-83AE-FB2E23B8AB40}" presName="composite3" presStyleCnt="0"/>
      <dgm:spPr/>
    </dgm:pt>
    <dgm:pt modelId="{BC46D21D-43A7-4682-B7CD-C60F7D77F397}" type="pres">
      <dgm:prSet presAssocID="{DF1BABDA-7ED8-487D-83AE-FB2E23B8AB40}" presName="background3" presStyleLbl="node3" presStyleIdx="0" presStyleCnt="5"/>
      <dgm:spPr/>
    </dgm:pt>
    <dgm:pt modelId="{55A58785-64BF-48A5-A2F6-CA819FB0CA66}" type="pres">
      <dgm:prSet presAssocID="{DF1BABDA-7ED8-487D-83AE-FB2E23B8AB40}" presName="text3" presStyleLbl="fgAcc3" presStyleIdx="0" presStyleCnt="5">
        <dgm:presLayoutVars>
          <dgm:chPref val="3"/>
        </dgm:presLayoutVars>
      </dgm:prSet>
      <dgm:spPr/>
    </dgm:pt>
    <dgm:pt modelId="{8CCB4C4A-7A78-4F63-8F0D-07862935F8C3}" type="pres">
      <dgm:prSet presAssocID="{DF1BABDA-7ED8-487D-83AE-FB2E23B8AB40}" presName="hierChild4" presStyleCnt="0"/>
      <dgm:spPr/>
    </dgm:pt>
    <dgm:pt modelId="{799811A8-AD49-4D97-9DA8-C902FA8AE782}" type="pres">
      <dgm:prSet presAssocID="{A78B3BA5-1AC3-4D2A-BBAD-053958E15C03}" presName="Name17" presStyleLbl="parChTrans1D3" presStyleIdx="1" presStyleCnt="5"/>
      <dgm:spPr/>
    </dgm:pt>
    <dgm:pt modelId="{274D1BB7-67FD-4376-AEED-E7584F6A907D}" type="pres">
      <dgm:prSet presAssocID="{18AF27FE-F07D-4E97-B553-760AE05B3B69}" presName="hierRoot3" presStyleCnt="0"/>
      <dgm:spPr/>
    </dgm:pt>
    <dgm:pt modelId="{B5751ECF-2D1B-456E-9CC0-0F73C9AEAF5F}" type="pres">
      <dgm:prSet presAssocID="{18AF27FE-F07D-4E97-B553-760AE05B3B69}" presName="composite3" presStyleCnt="0"/>
      <dgm:spPr/>
    </dgm:pt>
    <dgm:pt modelId="{5FC19B63-377B-47A0-BF95-886D264A4001}" type="pres">
      <dgm:prSet presAssocID="{18AF27FE-F07D-4E97-B553-760AE05B3B69}" presName="background3" presStyleLbl="node3" presStyleIdx="1" presStyleCnt="5"/>
      <dgm:spPr/>
    </dgm:pt>
    <dgm:pt modelId="{B8C8DCDD-36A5-43C4-9443-58E27093DA8F}" type="pres">
      <dgm:prSet presAssocID="{18AF27FE-F07D-4E97-B553-760AE05B3B69}" presName="text3" presStyleLbl="fgAcc3" presStyleIdx="1" presStyleCnt="5">
        <dgm:presLayoutVars>
          <dgm:chPref val="3"/>
        </dgm:presLayoutVars>
      </dgm:prSet>
      <dgm:spPr/>
    </dgm:pt>
    <dgm:pt modelId="{02B65C49-F988-4E2E-AAE0-7E6DCB1FB8DE}" type="pres">
      <dgm:prSet presAssocID="{18AF27FE-F07D-4E97-B553-760AE05B3B69}" presName="hierChild4" presStyleCnt="0"/>
      <dgm:spPr/>
    </dgm:pt>
    <dgm:pt modelId="{E8C60EA2-8563-45DB-A25C-49AD925FBDD3}" type="pres">
      <dgm:prSet presAssocID="{81FF7E51-CF20-468B-96DF-038DDE9124F2}" presName="Name17" presStyleLbl="parChTrans1D3" presStyleIdx="2" presStyleCnt="5"/>
      <dgm:spPr/>
    </dgm:pt>
    <dgm:pt modelId="{309F166B-56A0-4D6C-87EF-152F3D97B27A}" type="pres">
      <dgm:prSet presAssocID="{49969047-4A32-4083-BD78-FE3FEB9F06E8}" presName="hierRoot3" presStyleCnt="0"/>
      <dgm:spPr/>
    </dgm:pt>
    <dgm:pt modelId="{2DD6D13E-C4D9-44FA-BDCA-4D7B34D2AB07}" type="pres">
      <dgm:prSet presAssocID="{49969047-4A32-4083-BD78-FE3FEB9F06E8}" presName="composite3" presStyleCnt="0"/>
      <dgm:spPr/>
    </dgm:pt>
    <dgm:pt modelId="{36A8629A-B6BB-48EB-B941-63648C615ACF}" type="pres">
      <dgm:prSet presAssocID="{49969047-4A32-4083-BD78-FE3FEB9F06E8}" presName="background3" presStyleLbl="node3" presStyleIdx="2" presStyleCnt="5"/>
      <dgm:spPr/>
    </dgm:pt>
    <dgm:pt modelId="{3EB5457D-5408-42FB-97C9-1EB54D04F516}" type="pres">
      <dgm:prSet presAssocID="{49969047-4A32-4083-BD78-FE3FEB9F06E8}" presName="text3" presStyleLbl="fgAcc3" presStyleIdx="2" presStyleCnt="5">
        <dgm:presLayoutVars>
          <dgm:chPref val="3"/>
        </dgm:presLayoutVars>
      </dgm:prSet>
      <dgm:spPr/>
    </dgm:pt>
    <dgm:pt modelId="{0A6A375C-A36D-4DB1-8BC7-ECE90AF71ACD}" type="pres">
      <dgm:prSet presAssocID="{49969047-4A32-4083-BD78-FE3FEB9F06E8}" presName="hierChild4" presStyleCnt="0"/>
      <dgm:spPr/>
    </dgm:pt>
    <dgm:pt modelId="{C6924EF9-7351-4024-A58E-5B66F9738F2E}" type="pres">
      <dgm:prSet presAssocID="{BA54F3A8-ADB3-414A-A795-1CECF450CDC1}" presName="Name17" presStyleLbl="parChTrans1D3" presStyleIdx="3" presStyleCnt="5"/>
      <dgm:spPr/>
    </dgm:pt>
    <dgm:pt modelId="{06FB5FC6-6463-4667-8425-961364AF847C}" type="pres">
      <dgm:prSet presAssocID="{82BF9C57-16ED-4B1E-A379-7DFC46E6B1C0}" presName="hierRoot3" presStyleCnt="0"/>
      <dgm:spPr/>
    </dgm:pt>
    <dgm:pt modelId="{5047D9F2-C8AB-400A-92BD-76D9E314DCFB}" type="pres">
      <dgm:prSet presAssocID="{82BF9C57-16ED-4B1E-A379-7DFC46E6B1C0}" presName="composite3" presStyleCnt="0"/>
      <dgm:spPr/>
    </dgm:pt>
    <dgm:pt modelId="{5EEF46D8-B4FE-44E5-9EAC-21F712E1F63A}" type="pres">
      <dgm:prSet presAssocID="{82BF9C57-16ED-4B1E-A379-7DFC46E6B1C0}" presName="background3" presStyleLbl="node3" presStyleIdx="3" presStyleCnt="5"/>
      <dgm:spPr/>
    </dgm:pt>
    <dgm:pt modelId="{FFC2D9F5-D79E-48F0-AF21-E36D5CFDF301}" type="pres">
      <dgm:prSet presAssocID="{82BF9C57-16ED-4B1E-A379-7DFC46E6B1C0}" presName="text3" presStyleLbl="fgAcc3" presStyleIdx="3" presStyleCnt="5">
        <dgm:presLayoutVars>
          <dgm:chPref val="3"/>
        </dgm:presLayoutVars>
      </dgm:prSet>
      <dgm:spPr/>
    </dgm:pt>
    <dgm:pt modelId="{9CF69C9A-45DF-4507-BC3F-1E953FC10A30}" type="pres">
      <dgm:prSet presAssocID="{82BF9C57-16ED-4B1E-A379-7DFC46E6B1C0}" presName="hierChild4" presStyleCnt="0"/>
      <dgm:spPr/>
    </dgm:pt>
    <dgm:pt modelId="{7EBC2DDF-2C9E-4525-88F0-8E5D595D32D0}" type="pres">
      <dgm:prSet presAssocID="{9CC635CB-B05A-4E18-A7DA-BE1C4D548857}" presName="Name17" presStyleLbl="parChTrans1D3" presStyleIdx="4" presStyleCnt="5"/>
      <dgm:spPr/>
    </dgm:pt>
    <dgm:pt modelId="{3803F9C9-0D06-4308-A657-6F95FDD15F81}" type="pres">
      <dgm:prSet presAssocID="{81C3D3A2-8B19-4254-A02F-8573CFA96FD7}" presName="hierRoot3" presStyleCnt="0"/>
      <dgm:spPr/>
    </dgm:pt>
    <dgm:pt modelId="{3C0A0FF0-DF94-42C6-9409-063F8B5556B9}" type="pres">
      <dgm:prSet presAssocID="{81C3D3A2-8B19-4254-A02F-8573CFA96FD7}" presName="composite3" presStyleCnt="0"/>
      <dgm:spPr/>
    </dgm:pt>
    <dgm:pt modelId="{3976D6FE-380A-4BCC-950F-918A995AB254}" type="pres">
      <dgm:prSet presAssocID="{81C3D3A2-8B19-4254-A02F-8573CFA96FD7}" presName="background3" presStyleLbl="node3" presStyleIdx="4" presStyleCnt="5"/>
      <dgm:spPr/>
    </dgm:pt>
    <dgm:pt modelId="{575EFA61-2320-4A85-BD6F-E28FE76A07DF}" type="pres">
      <dgm:prSet presAssocID="{81C3D3A2-8B19-4254-A02F-8573CFA96FD7}" presName="text3" presStyleLbl="fgAcc3" presStyleIdx="4" presStyleCnt="5">
        <dgm:presLayoutVars>
          <dgm:chPref val="3"/>
        </dgm:presLayoutVars>
      </dgm:prSet>
      <dgm:spPr/>
    </dgm:pt>
    <dgm:pt modelId="{1FDA071D-8881-4913-9EAC-0EBABA111DBF}" type="pres">
      <dgm:prSet presAssocID="{81C3D3A2-8B19-4254-A02F-8573CFA96FD7}" presName="hierChild4" presStyleCnt="0"/>
      <dgm:spPr/>
    </dgm:pt>
  </dgm:ptLst>
  <dgm:cxnLst>
    <dgm:cxn modelId="{86B1BF08-8E45-413A-904D-DE81FC104F66}" type="presOf" srcId="{B7B17FE6-DCFF-4CD1-994E-0EF7305E0529}" destId="{926AA691-921B-4D15-AF41-A2F8836BD96F}" srcOrd="0" destOrd="0" presId="urn:microsoft.com/office/officeart/2005/8/layout/hierarchy1"/>
    <dgm:cxn modelId="{8D779F0D-06C0-4A55-B84A-C8B3809EE243}" srcId="{05953364-97B5-4C70-805B-BBA1C0D95759}" destId="{D162EC5A-629B-4A03-AB01-5A3580FCFA3C}" srcOrd="0" destOrd="0" parTransId="{27FA7B39-9F81-41A0-AF80-34E6CFB0010D}" sibTransId="{DBE14743-FEE5-46AF-AB98-C251C486085F}"/>
    <dgm:cxn modelId="{EA034C2E-76A6-4DEC-BA43-074138688B3E}" type="presOf" srcId="{9CC635CB-B05A-4E18-A7DA-BE1C4D548857}" destId="{7EBC2DDF-2C9E-4525-88F0-8E5D595D32D0}" srcOrd="0" destOrd="0" presId="urn:microsoft.com/office/officeart/2005/8/layout/hierarchy1"/>
    <dgm:cxn modelId="{1852C13A-ACC7-4954-82C1-BBE52350D7C3}" type="presOf" srcId="{81FF7E51-CF20-468B-96DF-038DDE9124F2}" destId="{E8C60EA2-8563-45DB-A25C-49AD925FBDD3}" srcOrd="0" destOrd="0" presId="urn:microsoft.com/office/officeart/2005/8/layout/hierarchy1"/>
    <dgm:cxn modelId="{F11DF55F-704C-48BA-AA70-67BB77BD7DCF}" type="presOf" srcId="{D162EC5A-629B-4A03-AB01-5A3580FCFA3C}" destId="{621F7746-0341-4C8B-ADC6-F93F1C4F9A41}" srcOrd="0" destOrd="0" presId="urn:microsoft.com/office/officeart/2005/8/layout/hierarchy1"/>
    <dgm:cxn modelId="{5A861666-0239-4BB9-8B2D-F2B6FACE90B2}" type="presOf" srcId="{18AF27FE-F07D-4E97-B553-760AE05B3B69}" destId="{B8C8DCDD-36A5-43C4-9443-58E27093DA8F}" srcOrd="0" destOrd="0" presId="urn:microsoft.com/office/officeart/2005/8/layout/hierarchy1"/>
    <dgm:cxn modelId="{FB7DCD68-C6FF-40F8-9FDF-55695722B985}" type="presOf" srcId="{2ACB1AEA-BC9D-42C2-9A9D-567ECB3B481B}" destId="{20A26862-B5E0-4383-AC22-1B3B67E87C7A}" srcOrd="0" destOrd="0" presId="urn:microsoft.com/office/officeart/2005/8/layout/hierarchy1"/>
    <dgm:cxn modelId="{5219DD5A-8084-406F-B3A7-30C255F12B0A}" type="presOf" srcId="{DF1BABDA-7ED8-487D-83AE-FB2E23B8AB40}" destId="{55A58785-64BF-48A5-A2F6-CA819FB0CA66}" srcOrd="0" destOrd="0" presId="urn:microsoft.com/office/officeart/2005/8/layout/hierarchy1"/>
    <dgm:cxn modelId="{40DC8C80-7A92-421B-AF45-707AF839FB45}" type="presOf" srcId="{A78B3BA5-1AC3-4D2A-BBAD-053958E15C03}" destId="{799811A8-AD49-4D97-9DA8-C902FA8AE782}" srcOrd="0" destOrd="0" presId="urn:microsoft.com/office/officeart/2005/8/layout/hierarchy1"/>
    <dgm:cxn modelId="{70604487-DF11-4A10-903B-06C69BF5665F}" srcId="{2ACB1AEA-BC9D-42C2-9A9D-567ECB3B481B}" destId="{DF1BABDA-7ED8-487D-83AE-FB2E23B8AB40}" srcOrd="0" destOrd="0" parTransId="{25098769-2675-4B0E-AFDF-B6105C9F762C}" sibTransId="{18096FD7-FCB1-4130-BCC9-10559DAB2883}"/>
    <dgm:cxn modelId="{1ED7A38B-C2B9-42A0-963B-35D815854D73}" srcId="{2ACB1AEA-BC9D-42C2-9A9D-567ECB3B481B}" destId="{81C3D3A2-8B19-4254-A02F-8573CFA96FD7}" srcOrd="4" destOrd="0" parTransId="{9CC635CB-B05A-4E18-A7DA-BE1C4D548857}" sibTransId="{787C5ABB-9F89-495B-8B3D-B284C29F91D7}"/>
    <dgm:cxn modelId="{50AB18B8-42F3-4DD5-B072-7F300596D82C}" type="presOf" srcId="{49969047-4A32-4083-BD78-FE3FEB9F06E8}" destId="{3EB5457D-5408-42FB-97C9-1EB54D04F516}" srcOrd="0" destOrd="0" presId="urn:microsoft.com/office/officeart/2005/8/layout/hierarchy1"/>
    <dgm:cxn modelId="{759353B8-5922-4E28-8CC6-B26680B6AEE5}" type="presOf" srcId="{05953364-97B5-4C70-805B-BBA1C0D95759}" destId="{14FEB500-9A79-44D9-B5D1-9B371B51D8F3}" srcOrd="0" destOrd="0" presId="urn:microsoft.com/office/officeart/2005/8/layout/hierarchy1"/>
    <dgm:cxn modelId="{263866BD-CDDD-45D2-9B20-B0975F18064E}" srcId="{2ACB1AEA-BC9D-42C2-9A9D-567ECB3B481B}" destId="{49969047-4A32-4083-BD78-FE3FEB9F06E8}" srcOrd="2" destOrd="0" parTransId="{81FF7E51-CF20-468B-96DF-038DDE9124F2}" sibTransId="{A85DC08A-0894-44CA-970D-C7E259023DD7}"/>
    <dgm:cxn modelId="{661CFEC1-1266-45F4-811F-701EF9B26342}" srcId="{2ACB1AEA-BC9D-42C2-9A9D-567ECB3B481B}" destId="{82BF9C57-16ED-4B1E-A379-7DFC46E6B1C0}" srcOrd="3" destOrd="0" parTransId="{BA54F3A8-ADB3-414A-A795-1CECF450CDC1}" sibTransId="{2E03D4BE-7B2E-4BB6-8F29-C904AFDA8F56}"/>
    <dgm:cxn modelId="{1E843CC2-6960-4A0E-A44A-1A209811DD63}" type="presOf" srcId="{82BF9C57-16ED-4B1E-A379-7DFC46E6B1C0}" destId="{FFC2D9F5-D79E-48F0-AF21-E36D5CFDF301}" srcOrd="0" destOrd="0" presId="urn:microsoft.com/office/officeart/2005/8/layout/hierarchy1"/>
    <dgm:cxn modelId="{EAB1ACC7-7CE9-4001-92F2-880CF63D3A87}" type="presOf" srcId="{81C3D3A2-8B19-4254-A02F-8573CFA96FD7}" destId="{575EFA61-2320-4A85-BD6F-E28FE76A07DF}" srcOrd="0" destOrd="0" presId="urn:microsoft.com/office/officeart/2005/8/layout/hierarchy1"/>
    <dgm:cxn modelId="{18B058CA-0D1E-404D-96A4-D23092CA8466}" srcId="{D162EC5A-629B-4A03-AB01-5A3580FCFA3C}" destId="{2ACB1AEA-BC9D-42C2-9A9D-567ECB3B481B}" srcOrd="0" destOrd="0" parTransId="{B7B17FE6-DCFF-4CD1-994E-0EF7305E0529}" sibTransId="{681E9FA3-7071-4304-B647-2995EB4CF857}"/>
    <dgm:cxn modelId="{0B3471CE-F42C-4C6A-9EA6-4059674C77E5}" type="presOf" srcId="{25098769-2675-4B0E-AFDF-B6105C9F762C}" destId="{EA48CCC6-4100-4C7A-8382-F27E827DABA4}" srcOrd="0" destOrd="0" presId="urn:microsoft.com/office/officeart/2005/8/layout/hierarchy1"/>
    <dgm:cxn modelId="{6024B2D7-E23B-452A-9381-72EF914B63F3}" type="presOf" srcId="{BA54F3A8-ADB3-414A-A795-1CECF450CDC1}" destId="{C6924EF9-7351-4024-A58E-5B66F9738F2E}" srcOrd="0" destOrd="0" presId="urn:microsoft.com/office/officeart/2005/8/layout/hierarchy1"/>
    <dgm:cxn modelId="{866BDCF8-610E-49A0-81EA-F0D58FF8E6B0}" srcId="{2ACB1AEA-BC9D-42C2-9A9D-567ECB3B481B}" destId="{18AF27FE-F07D-4E97-B553-760AE05B3B69}" srcOrd="1" destOrd="0" parTransId="{A78B3BA5-1AC3-4D2A-BBAD-053958E15C03}" sibTransId="{B83B9898-6742-4925-8880-EFB0EFDC3743}"/>
    <dgm:cxn modelId="{C2D617C2-9A40-4AB5-B74A-A30A7825B38B}" type="presParOf" srcId="{14FEB500-9A79-44D9-B5D1-9B371B51D8F3}" destId="{94F3425E-22E6-4A79-A217-803FC9A6889F}" srcOrd="0" destOrd="0" presId="urn:microsoft.com/office/officeart/2005/8/layout/hierarchy1"/>
    <dgm:cxn modelId="{C2C90060-652D-4CB3-94AD-6132229D38CA}" type="presParOf" srcId="{94F3425E-22E6-4A79-A217-803FC9A6889F}" destId="{0537D23E-C8D3-41FB-B318-1B22C1A7C772}" srcOrd="0" destOrd="0" presId="urn:microsoft.com/office/officeart/2005/8/layout/hierarchy1"/>
    <dgm:cxn modelId="{0B73CF08-3B89-44D4-920B-52EA41999011}" type="presParOf" srcId="{0537D23E-C8D3-41FB-B318-1B22C1A7C772}" destId="{5B1C65CD-49B1-4F1B-A1F9-93FFA2CF7A4D}" srcOrd="0" destOrd="0" presId="urn:microsoft.com/office/officeart/2005/8/layout/hierarchy1"/>
    <dgm:cxn modelId="{FE931885-802B-438E-B847-C4BD23A3568B}" type="presParOf" srcId="{0537D23E-C8D3-41FB-B318-1B22C1A7C772}" destId="{621F7746-0341-4C8B-ADC6-F93F1C4F9A41}" srcOrd="1" destOrd="0" presId="urn:microsoft.com/office/officeart/2005/8/layout/hierarchy1"/>
    <dgm:cxn modelId="{F2E24AD9-F7C5-4EBF-9805-D3881BC657A1}" type="presParOf" srcId="{94F3425E-22E6-4A79-A217-803FC9A6889F}" destId="{3B6779E9-38CB-4285-AB92-470657600D80}" srcOrd="1" destOrd="0" presId="urn:microsoft.com/office/officeart/2005/8/layout/hierarchy1"/>
    <dgm:cxn modelId="{A36A3A01-6733-40E0-AA0D-AF2D916F991D}" type="presParOf" srcId="{3B6779E9-38CB-4285-AB92-470657600D80}" destId="{926AA691-921B-4D15-AF41-A2F8836BD96F}" srcOrd="0" destOrd="0" presId="urn:microsoft.com/office/officeart/2005/8/layout/hierarchy1"/>
    <dgm:cxn modelId="{1B30BF10-8311-4BE9-A779-35EE9E2BA2B3}" type="presParOf" srcId="{3B6779E9-38CB-4285-AB92-470657600D80}" destId="{7BE6C7DD-C146-49C6-B108-761FCA5A8359}" srcOrd="1" destOrd="0" presId="urn:microsoft.com/office/officeart/2005/8/layout/hierarchy1"/>
    <dgm:cxn modelId="{58CBB68B-5C9F-42E7-9C96-1891D144098F}" type="presParOf" srcId="{7BE6C7DD-C146-49C6-B108-761FCA5A8359}" destId="{F40D7756-A74E-4FC3-A94C-E1E36B2DBA65}" srcOrd="0" destOrd="0" presId="urn:microsoft.com/office/officeart/2005/8/layout/hierarchy1"/>
    <dgm:cxn modelId="{E59E510C-31F5-4DE4-9E5C-73D232072A61}" type="presParOf" srcId="{F40D7756-A74E-4FC3-A94C-E1E36B2DBA65}" destId="{581AF362-0B88-4A63-BB35-FC073DE70FA8}" srcOrd="0" destOrd="0" presId="urn:microsoft.com/office/officeart/2005/8/layout/hierarchy1"/>
    <dgm:cxn modelId="{F5FAAD81-5277-4043-A162-7D540DB0DAC1}" type="presParOf" srcId="{F40D7756-A74E-4FC3-A94C-E1E36B2DBA65}" destId="{20A26862-B5E0-4383-AC22-1B3B67E87C7A}" srcOrd="1" destOrd="0" presId="urn:microsoft.com/office/officeart/2005/8/layout/hierarchy1"/>
    <dgm:cxn modelId="{DE23CB2F-D440-4779-BF30-959670993709}" type="presParOf" srcId="{7BE6C7DD-C146-49C6-B108-761FCA5A8359}" destId="{6836380E-FB11-4B26-9539-560839E4BD57}" srcOrd="1" destOrd="0" presId="urn:microsoft.com/office/officeart/2005/8/layout/hierarchy1"/>
    <dgm:cxn modelId="{76677063-B6DE-4EEB-A592-3C3E1CF339D9}" type="presParOf" srcId="{6836380E-FB11-4B26-9539-560839E4BD57}" destId="{EA48CCC6-4100-4C7A-8382-F27E827DABA4}" srcOrd="0" destOrd="0" presId="urn:microsoft.com/office/officeart/2005/8/layout/hierarchy1"/>
    <dgm:cxn modelId="{D9F1E9AC-30CF-4FA9-9BEE-161DF2F099DD}" type="presParOf" srcId="{6836380E-FB11-4B26-9539-560839E4BD57}" destId="{1DBE4C88-27B7-4FFE-94F3-DBFBD3ED9E79}" srcOrd="1" destOrd="0" presId="urn:microsoft.com/office/officeart/2005/8/layout/hierarchy1"/>
    <dgm:cxn modelId="{3810637A-FA15-40F6-95C4-2863EEC01845}" type="presParOf" srcId="{1DBE4C88-27B7-4FFE-94F3-DBFBD3ED9E79}" destId="{D5416092-550E-4800-B8C7-D87A02661862}" srcOrd="0" destOrd="0" presId="urn:microsoft.com/office/officeart/2005/8/layout/hierarchy1"/>
    <dgm:cxn modelId="{9B65B4B2-8644-4512-A979-1DD936EC4B8E}" type="presParOf" srcId="{D5416092-550E-4800-B8C7-D87A02661862}" destId="{BC46D21D-43A7-4682-B7CD-C60F7D77F397}" srcOrd="0" destOrd="0" presId="urn:microsoft.com/office/officeart/2005/8/layout/hierarchy1"/>
    <dgm:cxn modelId="{36CB47B7-4C5E-40D8-9D1F-6C26AEFC144F}" type="presParOf" srcId="{D5416092-550E-4800-B8C7-D87A02661862}" destId="{55A58785-64BF-48A5-A2F6-CA819FB0CA66}" srcOrd="1" destOrd="0" presId="urn:microsoft.com/office/officeart/2005/8/layout/hierarchy1"/>
    <dgm:cxn modelId="{0F6737A1-677E-4F05-984A-8CC78825C189}" type="presParOf" srcId="{1DBE4C88-27B7-4FFE-94F3-DBFBD3ED9E79}" destId="{8CCB4C4A-7A78-4F63-8F0D-07862935F8C3}" srcOrd="1" destOrd="0" presId="urn:microsoft.com/office/officeart/2005/8/layout/hierarchy1"/>
    <dgm:cxn modelId="{B705A693-452D-4253-87BE-2A6244A6092E}" type="presParOf" srcId="{6836380E-FB11-4B26-9539-560839E4BD57}" destId="{799811A8-AD49-4D97-9DA8-C902FA8AE782}" srcOrd="2" destOrd="0" presId="urn:microsoft.com/office/officeart/2005/8/layout/hierarchy1"/>
    <dgm:cxn modelId="{4A1FFE13-4F03-4A99-9CFD-1866D8F8A0D7}" type="presParOf" srcId="{6836380E-FB11-4B26-9539-560839E4BD57}" destId="{274D1BB7-67FD-4376-AEED-E7584F6A907D}" srcOrd="3" destOrd="0" presId="urn:microsoft.com/office/officeart/2005/8/layout/hierarchy1"/>
    <dgm:cxn modelId="{11456A9A-8869-4D99-9A35-63E040E19B9D}" type="presParOf" srcId="{274D1BB7-67FD-4376-AEED-E7584F6A907D}" destId="{B5751ECF-2D1B-456E-9CC0-0F73C9AEAF5F}" srcOrd="0" destOrd="0" presId="urn:microsoft.com/office/officeart/2005/8/layout/hierarchy1"/>
    <dgm:cxn modelId="{E1793971-E463-441F-929C-B23A29127313}" type="presParOf" srcId="{B5751ECF-2D1B-456E-9CC0-0F73C9AEAF5F}" destId="{5FC19B63-377B-47A0-BF95-886D264A4001}" srcOrd="0" destOrd="0" presId="urn:microsoft.com/office/officeart/2005/8/layout/hierarchy1"/>
    <dgm:cxn modelId="{2D61D545-CC97-4DAE-B59E-EFA1CA63A198}" type="presParOf" srcId="{B5751ECF-2D1B-456E-9CC0-0F73C9AEAF5F}" destId="{B8C8DCDD-36A5-43C4-9443-58E27093DA8F}" srcOrd="1" destOrd="0" presId="urn:microsoft.com/office/officeart/2005/8/layout/hierarchy1"/>
    <dgm:cxn modelId="{A962F5E7-8449-4AF6-A0ED-FA297898DFE6}" type="presParOf" srcId="{274D1BB7-67FD-4376-AEED-E7584F6A907D}" destId="{02B65C49-F988-4E2E-AAE0-7E6DCB1FB8DE}" srcOrd="1" destOrd="0" presId="urn:microsoft.com/office/officeart/2005/8/layout/hierarchy1"/>
    <dgm:cxn modelId="{E2F060DF-DAF8-4906-80BE-01CAB0844CFE}" type="presParOf" srcId="{6836380E-FB11-4B26-9539-560839E4BD57}" destId="{E8C60EA2-8563-45DB-A25C-49AD925FBDD3}" srcOrd="4" destOrd="0" presId="urn:microsoft.com/office/officeart/2005/8/layout/hierarchy1"/>
    <dgm:cxn modelId="{9255C06C-7804-48A0-AB3B-546107BADC24}" type="presParOf" srcId="{6836380E-FB11-4B26-9539-560839E4BD57}" destId="{309F166B-56A0-4D6C-87EF-152F3D97B27A}" srcOrd="5" destOrd="0" presId="urn:microsoft.com/office/officeart/2005/8/layout/hierarchy1"/>
    <dgm:cxn modelId="{10592170-320B-4A73-AFA8-1A55E3B38C00}" type="presParOf" srcId="{309F166B-56A0-4D6C-87EF-152F3D97B27A}" destId="{2DD6D13E-C4D9-44FA-BDCA-4D7B34D2AB07}" srcOrd="0" destOrd="0" presId="urn:microsoft.com/office/officeart/2005/8/layout/hierarchy1"/>
    <dgm:cxn modelId="{88852167-EFBA-472D-A0D9-97EF97F48896}" type="presParOf" srcId="{2DD6D13E-C4D9-44FA-BDCA-4D7B34D2AB07}" destId="{36A8629A-B6BB-48EB-B941-63648C615ACF}" srcOrd="0" destOrd="0" presId="urn:microsoft.com/office/officeart/2005/8/layout/hierarchy1"/>
    <dgm:cxn modelId="{6C41F800-9471-43AD-9F97-C25EB8E131AA}" type="presParOf" srcId="{2DD6D13E-C4D9-44FA-BDCA-4D7B34D2AB07}" destId="{3EB5457D-5408-42FB-97C9-1EB54D04F516}" srcOrd="1" destOrd="0" presId="urn:microsoft.com/office/officeart/2005/8/layout/hierarchy1"/>
    <dgm:cxn modelId="{5B1FC133-21E6-4810-A0FA-A700053F62AA}" type="presParOf" srcId="{309F166B-56A0-4D6C-87EF-152F3D97B27A}" destId="{0A6A375C-A36D-4DB1-8BC7-ECE90AF71ACD}" srcOrd="1" destOrd="0" presId="urn:microsoft.com/office/officeart/2005/8/layout/hierarchy1"/>
    <dgm:cxn modelId="{49DACC2D-C92B-468D-B668-413F8F9A80AE}" type="presParOf" srcId="{6836380E-FB11-4B26-9539-560839E4BD57}" destId="{C6924EF9-7351-4024-A58E-5B66F9738F2E}" srcOrd="6" destOrd="0" presId="urn:microsoft.com/office/officeart/2005/8/layout/hierarchy1"/>
    <dgm:cxn modelId="{D4F4E437-F06B-4F6F-9F23-F5BD33EDC0BB}" type="presParOf" srcId="{6836380E-FB11-4B26-9539-560839E4BD57}" destId="{06FB5FC6-6463-4667-8425-961364AF847C}" srcOrd="7" destOrd="0" presId="urn:microsoft.com/office/officeart/2005/8/layout/hierarchy1"/>
    <dgm:cxn modelId="{81A9AB07-F7A5-451F-9A1B-C022F7B4F65A}" type="presParOf" srcId="{06FB5FC6-6463-4667-8425-961364AF847C}" destId="{5047D9F2-C8AB-400A-92BD-76D9E314DCFB}" srcOrd="0" destOrd="0" presId="urn:microsoft.com/office/officeart/2005/8/layout/hierarchy1"/>
    <dgm:cxn modelId="{E829A09A-53CB-4FBE-BB28-E6409643C0D2}" type="presParOf" srcId="{5047D9F2-C8AB-400A-92BD-76D9E314DCFB}" destId="{5EEF46D8-B4FE-44E5-9EAC-21F712E1F63A}" srcOrd="0" destOrd="0" presId="urn:microsoft.com/office/officeart/2005/8/layout/hierarchy1"/>
    <dgm:cxn modelId="{3DCE292A-B786-4F72-A251-BBC79216B0E8}" type="presParOf" srcId="{5047D9F2-C8AB-400A-92BD-76D9E314DCFB}" destId="{FFC2D9F5-D79E-48F0-AF21-E36D5CFDF301}" srcOrd="1" destOrd="0" presId="urn:microsoft.com/office/officeart/2005/8/layout/hierarchy1"/>
    <dgm:cxn modelId="{3B747192-9EBA-4979-9B22-5B6543650BD9}" type="presParOf" srcId="{06FB5FC6-6463-4667-8425-961364AF847C}" destId="{9CF69C9A-45DF-4507-BC3F-1E953FC10A30}" srcOrd="1" destOrd="0" presId="urn:microsoft.com/office/officeart/2005/8/layout/hierarchy1"/>
    <dgm:cxn modelId="{153A573E-03A6-4E82-8BB7-6C6E76D2526C}" type="presParOf" srcId="{6836380E-FB11-4B26-9539-560839E4BD57}" destId="{7EBC2DDF-2C9E-4525-88F0-8E5D595D32D0}" srcOrd="8" destOrd="0" presId="urn:microsoft.com/office/officeart/2005/8/layout/hierarchy1"/>
    <dgm:cxn modelId="{7BDF6B1F-58B7-4B57-88AD-6144FCEAADAB}" type="presParOf" srcId="{6836380E-FB11-4B26-9539-560839E4BD57}" destId="{3803F9C9-0D06-4308-A657-6F95FDD15F81}" srcOrd="9" destOrd="0" presId="urn:microsoft.com/office/officeart/2005/8/layout/hierarchy1"/>
    <dgm:cxn modelId="{D8D60523-B308-4E23-BCC8-BE03D73C11C5}" type="presParOf" srcId="{3803F9C9-0D06-4308-A657-6F95FDD15F81}" destId="{3C0A0FF0-DF94-42C6-9409-063F8B5556B9}" srcOrd="0" destOrd="0" presId="urn:microsoft.com/office/officeart/2005/8/layout/hierarchy1"/>
    <dgm:cxn modelId="{5AC4404E-BCA5-4B06-BDF4-7208EBEE9661}" type="presParOf" srcId="{3C0A0FF0-DF94-42C6-9409-063F8B5556B9}" destId="{3976D6FE-380A-4BCC-950F-918A995AB254}" srcOrd="0" destOrd="0" presId="urn:microsoft.com/office/officeart/2005/8/layout/hierarchy1"/>
    <dgm:cxn modelId="{7D440EF0-D645-454C-8D71-8F1EA799B8CE}" type="presParOf" srcId="{3C0A0FF0-DF94-42C6-9409-063F8B5556B9}" destId="{575EFA61-2320-4A85-BD6F-E28FE76A07DF}" srcOrd="1" destOrd="0" presId="urn:microsoft.com/office/officeart/2005/8/layout/hierarchy1"/>
    <dgm:cxn modelId="{402BA47B-4896-4E70-A34C-5626BAB2E90B}" type="presParOf" srcId="{3803F9C9-0D06-4308-A657-6F95FDD15F81}" destId="{1FDA071D-8881-4913-9EAC-0EBABA111DBF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BC2DDF-2C9E-4525-88F0-8E5D595D32D0}">
      <dsp:nvSpPr>
        <dsp:cNvPr id="0" name=""/>
        <dsp:cNvSpPr/>
      </dsp:nvSpPr>
      <dsp:spPr>
        <a:xfrm>
          <a:off x="3140478" y="2295581"/>
          <a:ext cx="2538227" cy="726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8827"/>
              </a:lnTo>
              <a:lnTo>
                <a:pt x="2538227" y="628827"/>
              </a:lnTo>
              <a:lnTo>
                <a:pt x="2538227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924EF9-7351-4024-A58E-5B66F9738F2E}">
      <dsp:nvSpPr>
        <dsp:cNvPr id="0" name=""/>
        <dsp:cNvSpPr/>
      </dsp:nvSpPr>
      <dsp:spPr>
        <a:xfrm>
          <a:off x="3140478" y="2295581"/>
          <a:ext cx="1250764" cy="726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8827"/>
              </a:lnTo>
              <a:lnTo>
                <a:pt x="1250764" y="628827"/>
              </a:lnTo>
              <a:lnTo>
                <a:pt x="1250764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C60EA2-8563-45DB-A25C-49AD925FBDD3}">
      <dsp:nvSpPr>
        <dsp:cNvPr id="0" name=""/>
        <dsp:cNvSpPr/>
      </dsp:nvSpPr>
      <dsp:spPr>
        <a:xfrm>
          <a:off x="3058058" y="2295581"/>
          <a:ext cx="91440" cy="726411"/>
        </a:xfrm>
        <a:custGeom>
          <a:avLst/>
          <a:gdLst/>
          <a:ahLst/>
          <a:cxnLst/>
          <a:rect l="0" t="0" r="0" b="0"/>
          <a:pathLst>
            <a:path>
              <a:moveTo>
                <a:pt x="82419" y="0"/>
              </a:moveTo>
              <a:lnTo>
                <a:pt x="82419" y="628827"/>
              </a:lnTo>
              <a:lnTo>
                <a:pt x="45720" y="628827"/>
              </a:lnTo>
              <a:lnTo>
                <a:pt x="4572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9811A8-AD49-4D97-9DA8-C902FA8AE782}">
      <dsp:nvSpPr>
        <dsp:cNvPr id="0" name=""/>
        <dsp:cNvSpPr/>
      </dsp:nvSpPr>
      <dsp:spPr>
        <a:xfrm>
          <a:off x="1816315" y="2295581"/>
          <a:ext cx="1324163" cy="726411"/>
        </a:xfrm>
        <a:custGeom>
          <a:avLst/>
          <a:gdLst/>
          <a:ahLst/>
          <a:cxnLst/>
          <a:rect l="0" t="0" r="0" b="0"/>
          <a:pathLst>
            <a:path>
              <a:moveTo>
                <a:pt x="1324163" y="0"/>
              </a:moveTo>
              <a:lnTo>
                <a:pt x="1324163" y="628827"/>
              </a:lnTo>
              <a:lnTo>
                <a:pt x="0" y="628827"/>
              </a:lnTo>
              <a:lnTo>
                <a:pt x="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48CCC6-4100-4C7A-8382-F27E827DABA4}">
      <dsp:nvSpPr>
        <dsp:cNvPr id="0" name=""/>
        <dsp:cNvSpPr/>
      </dsp:nvSpPr>
      <dsp:spPr>
        <a:xfrm>
          <a:off x="528851" y="2295581"/>
          <a:ext cx="2611627" cy="726411"/>
        </a:xfrm>
        <a:custGeom>
          <a:avLst/>
          <a:gdLst/>
          <a:ahLst/>
          <a:cxnLst/>
          <a:rect l="0" t="0" r="0" b="0"/>
          <a:pathLst>
            <a:path>
              <a:moveTo>
                <a:pt x="2611627" y="0"/>
              </a:moveTo>
              <a:lnTo>
                <a:pt x="2611627" y="628827"/>
              </a:lnTo>
              <a:lnTo>
                <a:pt x="0" y="628827"/>
              </a:lnTo>
              <a:lnTo>
                <a:pt x="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AA691-921B-4D15-AF41-A2F8836BD96F}">
      <dsp:nvSpPr>
        <dsp:cNvPr id="0" name=""/>
        <dsp:cNvSpPr/>
      </dsp:nvSpPr>
      <dsp:spPr>
        <a:xfrm>
          <a:off x="3094758" y="1278454"/>
          <a:ext cx="91440" cy="348230"/>
        </a:xfrm>
        <a:custGeom>
          <a:avLst/>
          <a:gdLst/>
          <a:ahLst/>
          <a:cxnLst/>
          <a:rect l="0" t="0" r="0" b="0"/>
          <a:pathLst>
            <a:path>
              <a:moveTo>
                <a:pt x="47089" y="0"/>
              </a:moveTo>
              <a:lnTo>
                <a:pt x="47089" y="250646"/>
              </a:lnTo>
              <a:lnTo>
                <a:pt x="45720" y="250646"/>
              </a:lnTo>
              <a:lnTo>
                <a:pt x="45720" y="34823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1C65CD-49B1-4F1B-A1F9-93FFA2CF7A4D}">
      <dsp:nvSpPr>
        <dsp:cNvPr id="0" name=""/>
        <dsp:cNvSpPr/>
      </dsp:nvSpPr>
      <dsp:spPr>
        <a:xfrm>
          <a:off x="1982830" y="290850"/>
          <a:ext cx="2318035" cy="98760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21F7746-0341-4C8B-ADC6-F93F1C4F9A41}">
      <dsp:nvSpPr>
        <dsp:cNvPr id="0" name=""/>
        <dsp:cNvSpPr/>
      </dsp:nvSpPr>
      <dsp:spPr>
        <a:xfrm>
          <a:off x="2099872" y="402040"/>
          <a:ext cx="2318035" cy="98760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Comune di Casanova Lonati </a:t>
          </a:r>
        </a:p>
      </dsp:txBody>
      <dsp:txXfrm>
        <a:off x="2128798" y="430966"/>
        <a:ext cx="2260183" cy="929752"/>
      </dsp:txXfrm>
    </dsp:sp>
    <dsp:sp modelId="{581AF362-0B88-4A63-BB35-FC073DE70FA8}">
      <dsp:nvSpPr>
        <dsp:cNvPr id="0" name=""/>
        <dsp:cNvSpPr/>
      </dsp:nvSpPr>
      <dsp:spPr>
        <a:xfrm>
          <a:off x="2342412" y="1626685"/>
          <a:ext cx="1596133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A26862-B5E0-4383-AC22-1B3B67E87C7A}">
      <dsp:nvSpPr>
        <dsp:cNvPr id="0" name=""/>
        <dsp:cNvSpPr/>
      </dsp:nvSpPr>
      <dsp:spPr>
        <a:xfrm>
          <a:off x="2459454" y="1737875"/>
          <a:ext cx="1596133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50" kern="1200"/>
            <a:t>BRONI STRADELLA PUBBLICA s.r.l. - 0,9414% </a:t>
          </a:r>
        </a:p>
      </dsp:txBody>
      <dsp:txXfrm>
        <a:off x="2479045" y="1757466"/>
        <a:ext cx="1556951" cy="629713"/>
      </dsp:txXfrm>
    </dsp:sp>
    <dsp:sp modelId="{BC46D21D-43A7-4682-B7CD-C60F7D77F397}">
      <dsp:nvSpPr>
        <dsp:cNvPr id="0" name=""/>
        <dsp:cNvSpPr/>
      </dsp:nvSpPr>
      <dsp:spPr>
        <a:xfrm>
          <a:off x="2161" y="302199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5A58785-64BF-48A5-A2F6-CA819FB0CA66}">
      <dsp:nvSpPr>
        <dsp:cNvPr id="0" name=""/>
        <dsp:cNvSpPr/>
      </dsp:nvSpPr>
      <dsp:spPr>
        <a:xfrm>
          <a:off x="119203" y="313318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PAVIA ACQUE s.c.a.r.l. -  0,1522%</a:t>
          </a:r>
        </a:p>
      </dsp:txBody>
      <dsp:txXfrm>
        <a:off x="138794" y="3152773"/>
        <a:ext cx="1014197" cy="629713"/>
      </dsp:txXfrm>
    </dsp:sp>
    <dsp:sp modelId="{5FC19B63-377B-47A0-BF95-886D264A4001}">
      <dsp:nvSpPr>
        <dsp:cNvPr id="0" name=""/>
        <dsp:cNvSpPr/>
      </dsp:nvSpPr>
      <dsp:spPr>
        <a:xfrm>
          <a:off x="1289625" y="302199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8C8DCDD-36A5-43C4-9443-58E27093DA8F}">
      <dsp:nvSpPr>
        <dsp:cNvPr id="0" name=""/>
        <dsp:cNvSpPr/>
      </dsp:nvSpPr>
      <dsp:spPr>
        <a:xfrm>
          <a:off x="1406667" y="313318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BANCA CENTROPADANA SOCIETA' COOPERATIVA - 0,0014%</a:t>
          </a:r>
        </a:p>
      </dsp:txBody>
      <dsp:txXfrm>
        <a:off x="1426258" y="3152773"/>
        <a:ext cx="1014197" cy="629713"/>
      </dsp:txXfrm>
    </dsp:sp>
    <dsp:sp modelId="{36A8629A-B6BB-48EB-B941-63648C615ACF}">
      <dsp:nvSpPr>
        <dsp:cNvPr id="0" name=""/>
        <dsp:cNvSpPr/>
      </dsp:nvSpPr>
      <dsp:spPr>
        <a:xfrm>
          <a:off x="2577089" y="302199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B5457D-5408-42FB-97C9-1EB54D04F516}">
      <dsp:nvSpPr>
        <dsp:cNvPr id="0" name=""/>
        <dsp:cNvSpPr/>
      </dsp:nvSpPr>
      <dsp:spPr>
        <a:xfrm>
          <a:off x="2694131" y="313318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BRONI STRADELLA LUCE E GAS  SRL -  0,4034%</a:t>
          </a:r>
        </a:p>
      </dsp:txBody>
      <dsp:txXfrm>
        <a:off x="2713722" y="3152773"/>
        <a:ext cx="1014197" cy="629713"/>
      </dsp:txXfrm>
    </dsp:sp>
    <dsp:sp modelId="{5EEF46D8-B4FE-44E5-9EAC-21F712E1F63A}">
      <dsp:nvSpPr>
        <dsp:cNvPr id="0" name=""/>
        <dsp:cNvSpPr/>
      </dsp:nvSpPr>
      <dsp:spPr>
        <a:xfrm>
          <a:off x="3864552" y="302199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FC2D9F5-D79E-48F0-AF21-E36D5CFDF301}">
      <dsp:nvSpPr>
        <dsp:cNvPr id="0" name=""/>
        <dsp:cNvSpPr/>
      </dsp:nvSpPr>
      <dsp:spPr>
        <a:xfrm>
          <a:off x="3981595" y="313318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AQUAPLANET SRL -  0,8943%</a:t>
          </a:r>
        </a:p>
      </dsp:txBody>
      <dsp:txXfrm>
        <a:off x="4001186" y="3152773"/>
        <a:ext cx="1014197" cy="629713"/>
      </dsp:txXfrm>
    </dsp:sp>
    <dsp:sp modelId="{3976D6FE-380A-4BCC-950F-918A995AB254}">
      <dsp:nvSpPr>
        <dsp:cNvPr id="0" name=""/>
        <dsp:cNvSpPr/>
      </dsp:nvSpPr>
      <dsp:spPr>
        <a:xfrm>
          <a:off x="5152016" y="302199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5EFA61-2320-4A85-BD6F-E28FE76A07DF}">
      <dsp:nvSpPr>
        <dsp:cNvPr id="0" name=""/>
        <dsp:cNvSpPr/>
      </dsp:nvSpPr>
      <dsp:spPr>
        <a:xfrm>
          <a:off x="5269058" y="313318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GAL  OLTREPO' PAVESE SRL - 0,0229%</a:t>
          </a:r>
        </a:p>
      </dsp:txBody>
      <dsp:txXfrm>
        <a:off x="5288649" y="3152773"/>
        <a:ext cx="1014197" cy="6297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3810</xdr:rowOff>
    </xdr:from>
    <xdr:to>
      <xdr:col>11</xdr:col>
      <xdr:colOff>236220</xdr:colOff>
      <xdr:row>26</xdr:row>
      <xdr:rowOff>169545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30721" name="Check Box 13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0722" name="Check Box 14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0723" name="Check Box 15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4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30724" name="Check Box 16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0725" name="Check Box 17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4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0726" name="Check Box 18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4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0727" name="Check Box 19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4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31745" name="Check Box 13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1746" name="Check Box 14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1747" name="Check Box 15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5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31748" name="Check Box 16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5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1749" name="Check Box 17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5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1750" name="Check Box 18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5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1751" name="Check Box 19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5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32769" name="Check Box 13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2770" name="Check Box 14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2771" name="Check Box 15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6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32772" name="Check Box 16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6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2773" name="Check Box 17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6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2774" name="Check Box 18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6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2775" name="Check Box 19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6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33793" name="Check Box 13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7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3794" name="Check Box 14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7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3795" name="Check Box 15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7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33796" name="Check Box 16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7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3797" name="Check Box 17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7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3798" name="Check Box 18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7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3799" name="Check Box 19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7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34817" name="Check Box 13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8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4818" name="Check Box 14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8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4819" name="Check Box 15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8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34820" name="Check Box 16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8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4821" name="Check Box 17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8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4822" name="Check Box 18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8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4823" name="Check Box 19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8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31</xdr:row>
          <xdr:rowOff>0</xdr:rowOff>
        </xdr:from>
        <xdr:to>
          <xdr:col>8</xdr:col>
          <xdr:colOff>548640</xdr:colOff>
          <xdr:row>32</xdr:row>
          <xdr:rowOff>15240</xdr:rowOff>
        </xdr:to>
        <xdr:sp macro="" textlink="">
          <xdr:nvSpPr>
            <xdr:cNvPr id="50177" name="Check Box 13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9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50178" name="Check Box 14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9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50179" name="Check Box 15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9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40</xdr:row>
          <xdr:rowOff>0</xdr:rowOff>
        </xdr:from>
        <xdr:to>
          <xdr:col>8</xdr:col>
          <xdr:colOff>548640</xdr:colOff>
          <xdr:row>41</xdr:row>
          <xdr:rowOff>15240</xdr:rowOff>
        </xdr:to>
        <xdr:sp macro="" textlink="">
          <xdr:nvSpPr>
            <xdr:cNvPr id="50180" name="Check Box 16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9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50181" name="Check Box 17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9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50182" name="Check Box 18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9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50183" name="Check Box 19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9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topLeftCell="A16" zoomScaleNormal="100" zoomScaleSheetLayoutView="100" workbookViewId="0">
      <selection activeCell="C18" sqref="C18:G18"/>
    </sheetView>
  </sheetViews>
  <sheetFormatPr defaultColWidth="21.77734375" defaultRowHeight="13.2" x14ac:dyDescent="0.25"/>
  <cols>
    <col min="1" max="1" width="2.77734375" style="4" customWidth="1"/>
    <col min="2" max="2" width="2.77734375" style="5" customWidth="1"/>
    <col min="3" max="7" width="16.77734375" style="11" customWidth="1"/>
    <col min="8" max="8" width="2.77734375" style="5" customWidth="1"/>
    <col min="9" max="9" width="2.77734375" style="4" customWidth="1"/>
    <col min="10" max="250" width="23" style="5" customWidth="1"/>
    <col min="251" max="251" width="2.77734375" style="5" customWidth="1"/>
    <col min="252" max="252" width="9" style="5" customWidth="1"/>
    <col min="253" max="16384" width="21.777343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122" t="s">
        <v>137</v>
      </c>
      <c r="E3" s="122"/>
      <c r="F3" s="122"/>
      <c r="G3" s="8"/>
      <c r="H3" s="3"/>
      <c r="J3" s="9"/>
    </row>
    <row r="4" spans="2:10" x14ac:dyDescent="0.25">
      <c r="B4" s="6"/>
      <c r="C4" s="10"/>
      <c r="E4" s="12"/>
      <c r="F4" s="13"/>
      <c r="G4" s="14"/>
      <c r="H4" s="3"/>
      <c r="J4" s="9"/>
    </row>
    <row r="5" spans="2:10" x14ac:dyDescent="0.25">
      <c r="B5" s="6"/>
      <c r="C5" s="10"/>
      <c r="E5" s="12"/>
      <c r="F5" s="13"/>
      <c r="G5" s="14"/>
      <c r="H5" s="3"/>
      <c r="J5" s="9"/>
    </row>
    <row r="6" spans="2:10" x14ac:dyDescent="0.25">
      <c r="B6" s="6"/>
      <c r="C6" s="10"/>
      <c r="E6" s="12"/>
      <c r="F6" s="13"/>
      <c r="G6" s="14"/>
      <c r="H6" s="3"/>
      <c r="J6" s="9"/>
    </row>
    <row r="7" spans="2:10" x14ac:dyDescent="0.25">
      <c r="B7" s="6"/>
      <c r="C7" s="10"/>
      <c r="E7" s="12"/>
      <c r="F7" s="13"/>
      <c r="G7" s="14"/>
      <c r="H7" s="3"/>
      <c r="J7" s="9"/>
    </row>
    <row r="8" spans="2:10" x14ac:dyDescent="0.25">
      <c r="B8" s="6"/>
      <c r="C8" s="10"/>
      <c r="E8" s="12"/>
      <c r="F8" s="13"/>
      <c r="G8" s="14"/>
      <c r="H8" s="3"/>
      <c r="J8" s="9"/>
    </row>
    <row r="9" spans="2:10" x14ac:dyDescent="0.25">
      <c r="B9" s="6"/>
      <c r="C9" s="10"/>
      <c r="E9" s="12"/>
      <c r="F9" s="13"/>
      <c r="G9" s="14"/>
      <c r="H9" s="3"/>
      <c r="J9" s="9"/>
    </row>
    <row r="10" spans="2:10" x14ac:dyDescent="0.25">
      <c r="B10" s="6"/>
      <c r="C10" s="10"/>
      <c r="E10" s="12"/>
      <c r="F10" s="13"/>
      <c r="G10" s="14"/>
      <c r="H10" s="3"/>
      <c r="J10" s="9"/>
    </row>
    <row r="11" spans="2:10" ht="204.75" customHeight="1" x14ac:dyDescent="0.25">
      <c r="B11" s="6"/>
      <c r="C11" s="119" t="s">
        <v>102</v>
      </c>
      <c r="D11" s="119"/>
      <c r="E11" s="119"/>
      <c r="F11" s="119"/>
      <c r="G11" s="119"/>
      <c r="H11" s="3"/>
    </row>
    <row r="12" spans="2:10" x14ac:dyDescent="0.25">
      <c r="B12" s="6"/>
      <c r="C12" s="15"/>
      <c r="D12" s="15"/>
      <c r="E12" s="15"/>
      <c r="F12" s="15"/>
      <c r="G12" s="15"/>
      <c r="J12" s="9"/>
    </row>
    <row r="13" spans="2:10" x14ac:dyDescent="0.25">
      <c r="B13" s="6"/>
      <c r="C13" s="15"/>
      <c r="D13" s="15"/>
      <c r="E13" s="15"/>
      <c r="F13" s="15"/>
      <c r="G13" s="15"/>
      <c r="J13" s="9"/>
    </row>
    <row r="14" spans="2:10" x14ac:dyDescent="0.25">
      <c r="B14" s="6"/>
      <c r="C14" s="15"/>
      <c r="D14" s="15"/>
      <c r="E14" s="15"/>
      <c r="F14" s="15"/>
      <c r="G14" s="15"/>
      <c r="J14" s="9"/>
    </row>
    <row r="15" spans="2:10" x14ac:dyDescent="0.25">
      <c r="B15" s="6"/>
      <c r="C15" s="15"/>
      <c r="D15" s="15"/>
      <c r="E15" s="15"/>
      <c r="F15" s="15"/>
      <c r="G15" s="15"/>
      <c r="J15" s="9"/>
    </row>
    <row r="16" spans="2:10" ht="65.25" customHeight="1" x14ac:dyDescent="0.25">
      <c r="B16" s="6"/>
      <c r="C16" s="16"/>
      <c r="D16" s="16"/>
      <c r="F16" s="16"/>
      <c r="G16" s="16"/>
      <c r="J16" s="9"/>
    </row>
    <row r="17" spans="2:10" x14ac:dyDescent="0.25">
      <c r="B17" s="6"/>
      <c r="C17" s="120" t="s">
        <v>140</v>
      </c>
      <c r="D17" s="120"/>
      <c r="E17" s="120"/>
      <c r="F17" s="120"/>
      <c r="G17" s="120"/>
      <c r="J17" s="9"/>
    </row>
    <row r="18" spans="2:10" x14ac:dyDescent="0.25">
      <c r="B18" s="6"/>
      <c r="C18" s="121" t="s">
        <v>142</v>
      </c>
      <c r="D18" s="121"/>
      <c r="E18" s="121"/>
      <c r="F18" s="121"/>
      <c r="G18" s="121"/>
      <c r="J18" s="9"/>
    </row>
    <row r="19" spans="2:10" x14ac:dyDescent="0.25">
      <c r="B19" s="6"/>
      <c r="C19" s="118"/>
      <c r="D19" s="118"/>
      <c r="E19" s="118"/>
      <c r="F19" s="118"/>
      <c r="G19" s="118"/>
      <c r="J19" s="9"/>
    </row>
    <row r="20" spans="2:10" x14ac:dyDescent="0.25">
      <c r="B20" s="6"/>
      <c r="C20" s="17"/>
      <c r="J20" s="9"/>
    </row>
    <row r="21" spans="2:10" x14ac:dyDescent="0.25">
      <c r="B21" s="6"/>
      <c r="C21" s="18"/>
      <c r="J21" s="9"/>
    </row>
    <row r="22" spans="2:10" x14ac:dyDescent="0.25">
      <c r="B22" s="6"/>
      <c r="C22" s="18"/>
      <c r="J22" s="9"/>
    </row>
    <row r="23" spans="2:10" x14ac:dyDescent="0.25">
      <c r="B23" s="6"/>
      <c r="C23" s="19"/>
      <c r="D23" s="19"/>
      <c r="E23" s="19"/>
      <c r="F23" s="19"/>
      <c r="G23" s="19"/>
      <c r="J23" s="9"/>
    </row>
    <row r="24" spans="2:10" x14ac:dyDescent="0.25">
      <c r="B24" s="6"/>
      <c r="C24" s="18"/>
      <c r="F24" s="20"/>
      <c r="J24" s="9"/>
    </row>
    <row r="25" spans="2:10" x14ac:dyDescent="0.25">
      <c r="B25" s="6"/>
      <c r="C25" s="16"/>
      <c r="D25" s="16"/>
      <c r="F25" s="19"/>
      <c r="G25" s="19"/>
      <c r="J25" s="9"/>
    </row>
    <row r="26" spans="2:10" x14ac:dyDescent="0.25">
      <c r="B26" s="6"/>
      <c r="C26" s="18"/>
      <c r="J26" s="9"/>
    </row>
    <row r="27" spans="2:10" x14ac:dyDescent="0.25">
      <c r="B27" s="6"/>
      <c r="C27" s="19"/>
      <c r="D27" s="19"/>
      <c r="E27" s="19"/>
      <c r="F27" s="19"/>
      <c r="G27" s="19"/>
      <c r="J27" s="9"/>
    </row>
    <row r="28" spans="2:10" x14ac:dyDescent="0.25">
      <c r="B28" s="6"/>
      <c r="C28" s="21"/>
      <c r="D28" s="21"/>
      <c r="E28" s="21"/>
      <c r="F28" s="21"/>
      <c r="G28" s="21"/>
      <c r="J28" s="9"/>
    </row>
    <row r="29" spans="2:10" x14ac:dyDescent="0.25">
      <c r="B29" s="6"/>
      <c r="C29" s="21"/>
      <c r="D29" s="21"/>
      <c r="E29" s="22"/>
      <c r="F29" s="23"/>
      <c r="G29" s="23"/>
      <c r="J29" s="9"/>
    </row>
    <row r="30" spans="2:10" ht="14.4" x14ac:dyDescent="0.3">
      <c r="B30" s="6"/>
      <c r="C30" s="24"/>
      <c r="D30" s="24"/>
      <c r="E30" s="24"/>
      <c r="F30" s="24"/>
      <c r="G30" s="24"/>
    </row>
    <row r="31" spans="2:10" x14ac:dyDescent="0.25">
      <c r="B31" s="6"/>
      <c r="C31" s="26"/>
      <c r="D31" s="26"/>
      <c r="E31" s="26"/>
      <c r="F31" s="26"/>
      <c r="G31" s="26"/>
      <c r="H31" s="25"/>
    </row>
    <row r="32" spans="2:10" s="4" customFormat="1" x14ac:dyDescent="0.25">
      <c r="C32" s="26"/>
      <c r="D32" s="26"/>
      <c r="E32" s="26"/>
      <c r="F32" s="26"/>
      <c r="G32" s="26"/>
    </row>
    <row r="33" spans="3:7" s="4" customFormat="1" x14ac:dyDescent="0.25">
      <c r="C33" s="26"/>
      <c r="D33" s="26"/>
      <c r="E33" s="26"/>
      <c r="F33" s="26"/>
      <c r="G33" s="26"/>
    </row>
    <row r="34" spans="3:7" s="4" customFormat="1" x14ac:dyDescent="0.25">
      <c r="C34" s="26"/>
      <c r="D34" s="26"/>
      <c r="E34" s="26"/>
      <c r="F34" s="26"/>
      <c r="G34" s="26"/>
    </row>
    <row r="35" spans="3:7" s="4" customFormat="1" x14ac:dyDescent="0.25">
      <c r="C35" s="26"/>
      <c r="D35" s="26"/>
      <c r="E35" s="26"/>
      <c r="F35" s="26"/>
      <c r="G35" s="26"/>
    </row>
    <row r="36" spans="3:7" s="4" customFormat="1" x14ac:dyDescent="0.25">
      <c r="C36" s="26"/>
      <c r="D36" s="26"/>
      <c r="E36" s="26"/>
      <c r="F36" s="26"/>
      <c r="G36" s="26"/>
    </row>
    <row r="37" spans="3:7" s="4" customFormat="1" x14ac:dyDescent="0.25">
      <c r="C37" s="26"/>
      <c r="D37" s="26"/>
      <c r="E37" s="26"/>
      <c r="F37" s="26"/>
      <c r="G37" s="26"/>
    </row>
    <row r="38" spans="3:7" s="4" customFormat="1" x14ac:dyDescent="0.25">
      <c r="C38" s="26"/>
      <c r="D38" s="26"/>
      <c r="E38" s="26"/>
      <c r="F38" s="26"/>
      <c r="G38" s="26"/>
    </row>
    <row r="39" spans="3:7" s="4" customFormat="1" x14ac:dyDescent="0.25">
      <c r="C39" s="26"/>
      <c r="D39" s="26"/>
      <c r="E39" s="26"/>
      <c r="F39" s="26"/>
      <c r="G39" s="26"/>
    </row>
    <row r="40" spans="3:7" s="4" customFormat="1" x14ac:dyDescent="0.25">
      <c r="C40" s="26"/>
      <c r="D40" s="26"/>
      <c r="E40" s="26"/>
      <c r="F40" s="26"/>
      <c r="G40" s="26"/>
    </row>
    <row r="41" spans="3:7" s="4" customFormat="1" x14ac:dyDescent="0.25">
      <c r="C41" s="26"/>
      <c r="D41" s="26"/>
      <c r="E41" s="26"/>
      <c r="F41" s="26"/>
      <c r="G41" s="26"/>
    </row>
    <row r="42" spans="3:7" s="4" customFormat="1" x14ac:dyDescent="0.25">
      <c r="C42" s="26"/>
      <c r="D42" s="26"/>
      <c r="E42" s="26"/>
      <c r="F42" s="26"/>
      <c r="G42" s="26"/>
    </row>
    <row r="43" spans="3:7" s="4" customFormat="1" x14ac:dyDescent="0.25">
      <c r="C43" s="26"/>
      <c r="D43" s="26"/>
      <c r="E43" s="26"/>
      <c r="F43" s="26"/>
      <c r="G43" s="26"/>
    </row>
    <row r="44" spans="3:7" s="4" customFormat="1" x14ac:dyDescent="0.25">
      <c r="C44" s="26"/>
      <c r="D44" s="26"/>
      <c r="E44" s="26"/>
      <c r="F44" s="26"/>
      <c r="G44" s="26"/>
    </row>
    <row r="45" spans="3:7" s="4" customFormat="1" x14ac:dyDescent="0.25">
      <c r="C45" s="26"/>
      <c r="D45" s="26"/>
      <c r="E45" s="26"/>
      <c r="F45" s="26"/>
      <c r="G45" s="26"/>
    </row>
    <row r="46" spans="3:7" s="4" customFormat="1" x14ac:dyDescent="0.25">
      <c r="C46" s="26"/>
      <c r="D46" s="26"/>
      <c r="E46" s="26"/>
      <c r="F46" s="26"/>
      <c r="G46" s="26"/>
    </row>
    <row r="47" spans="3:7" s="4" customFormat="1" x14ac:dyDescent="0.25">
      <c r="C47" s="26"/>
      <c r="D47" s="26"/>
      <c r="E47" s="26"/>
      <c r="F47" s="26"/>
      <c r="G47" s="26"/>
    </row>
    <row r="48" spans="3:7" s="4" customFormat="1" x14ac:dyDescent="0.25">
      <c r="C48" s="26"/>
      <c r="D48" s="26"/>
      <c r="E48" s="26"/>
      <c r="F48" s="26"/>
      <c r="G48" s="26"/>
    </row>
    <row r="49" spans="3:7" s="4" customFormat="1" x14ac:dyDescent="0.25">
      <c r="C49" s="26"/>
      <c r="D49" s="26"/>
      <c r="E49" s="26"/>
      <c r="F49" s="26"/>
      <c r="G49" s="26"/>
    </row>
    <row r="50" spans="3:7" s="4" customFormat="1" x14ac:dyDescent="0.25">
      <c r="C50" s="26"/>
      <c r="D50" s="26"/>
      <c r="E50" s="26"/>
      <c r="F50" s="26"/>
      <c r="G50" s="26"/>
    </row>
    <row r="51" spans="3:7" s="4" customFormat="1" x14ac:dyDescent="0.25">
      <c r="C51" s="26"/>
      <c r="D51" s="26"/>
      <c r="E51" s="26"/>
      <c r="F51" s="26"/>
      <c r="G51" s="26"/>
    </row>
    <row r="52" spans="3:7" s="4" customFormat="1" x14ac:dyDescent="0.25">
      <c r="C52" s="26"/>
      <c r="D52" s="26"/>
      <c r="E52" s="26"/>
      <c r="F52" s="26"/>
      <c r="G52" s="26"/>
    </row>
    <row r="53" spans="3:7" s="4" customFormat="1" x14ac:dyDescent="0.25">
      <c r="C53" s="26"/>
      <c r="D53" s="26"/>
      <c r="E53" s="26"/>
      <c r="F53" s="26"/>
      <c r="G53" s="26"/>
    </row>
    <row r="54" spans="3:7" s="4" customFormat="1" x14ac:dyDescent="0.25">
      <c r="C54" s="26"/>
      <c r="D54" s="26"/>
      <c r="E54" s="26"/>
      <c r="F54" s="26"/>
      <c r="G54" s="26"/>
    </row>
    <row r="55" spans="3:7" s="4" customFormat="1" x14ac:dyDescent="0.25">
      <c r="C55" s="26"/>
      <c r="D55" s="26"/>
      <c r="E55" s="26"/>
      <c r="F55" s="26"/>
      <c r="G55" s="26"/>
    </row>
    <row r="56" spans="3:7" s="4" customFormat="1" x14ac:dyDescent="0.25">
      <c r="C56" s="26"/>
      <c r="D56" s="26"/>
      <c r="E56" s="26"/>
      <c r="F56" s="26"/>
      <c r="G56" s="26"/>
    </row>
    <row r="57" spans="3:7" s="4" customFormat="1" x14ac:dyDescent="0.25">
      <c r="C57" s="26"/>
      <c r="D57" s="26"/>
      <c r="E57" s="26"/>
      <c r="F57" s="26"/>
      <c r="G57" s="26"/>
    </row>
    <row r="58" spans="3:7" s="4" customFormat="1" x14ac:dyDescent="0.25">
      <c r="C58" s="26"/>
      <c r="D58" s="26"/>
      <c r="E58" s="26"/>
      <c r="F58" s="26"/>
      <c r="G58" s="26"/>
    </row>
    <row r="59" spans="3:7" s="4" customFormat="1" x14ac:dyDescent="0.25">
      <c r="C59" s="26"/>
      <c r="D59" s="26"/>
      <c r="E59" s="26"/>
      <c r="F59" s="26"/>
      <c r="G59" s="26"/>
    </row>
    <row r="60" spans="3:7" s="4" customFormat="1" x14ac:dyDescent="0.25">
      <c r="C60" s="26"/>
      <c r="D60" s="26"/>
      <c r="E60" s="26"/>
      <c r="F60" s="26"/>
      <c r="G60" s="26"/>
    </row>
    <row r="61" spans="3:7" s="4" customFormat="1" x14ac:dyDescent="0.25">
      <c r="C61" s="26"/>
      <c r="D61" s="26"/>
      <c r="E61" s="26"/>
      <c r="F61" s="26"/>
      <c r="G61" s="26"/>
    </row>
    <row r="62" spans="3:7" s="4" customFormat="1" x14ac:dyDescent="0.25">
      <c r="C62" s="26"/>
      <c r="D62" s="26"/>
      <c r="E62" s="26"/>
      <c r="F62" s="26"/>
      <c r="G62" s="26"/>
    </row>
    <row r="63" spans="3:7" s="4" customFormat="1" x14ac:dyDescent="0.25">
      <c r="C63" s="26"/>
      <c r="D63" s="26"/>
      <c r="E63" s="26"/>
      <c r="F63" s="26"/>
      <c r="G63" s="26"/>
    </row>
    <row r="64" spans="3:7" s="4" customFormat="1" x14ac:dyDescent="0.25">
      <c r="C64" s="26"/>
      <c r="D64" s="26"/>
      <c r="E64" s="26"/>
      <c r="F64" s="26"/>
      <c r="G64" s="26"/>
    </row>
    <row r="65" spans="3:7" s="4" customFormat="1" x14ac:dyDescent="0.25">
      <c r="C65" s="26"/>
      <c r="D65" s="26"/>
      <c r="E65" s="26"/>
      <c r="F65" s="26"/>
      <c r="G65" s="26"/>
    </row>
    <row r="66" spans="3:7" s="4" customFormat="1" x14ac:dyDescent="0.25">
      <c r="C66" s="26"/>
      <c r="D66" s="26"/>
      <c r="E66" s="26"/>
      <c r="F66" s="26"/>
      <c r="G66" s="26"/>
    </row>
    <row r="67" spans="3:7" s="4" customFormat="1" x14ac:dyDescent="0.25">
      <c r="C67" s="26"/>
      <c r="D67" s="26"/>
      <c r="E67" s="26"/>
      <c r="F67" s="26"/>
      <c r="G67" s="26"/>
    </row>
    <row r="68" spans="3:7" s="4" customFormat="1" x14ac:dyDescent="0.25">
      <c r="C68" s="26"/>
      <c r="D68" s="26"/>
      <c r="E68" s="26"/>
      <c r="F68" s="26"/>
      <c r="G68" s="26"/>
    </row>
    <row r="69" spans="3:7" s="4" customFormat="1" x14ac:dyDescent="0.25">
      <c r="C69" s="26"/>
      <c r="D69" s="26"/>
      <c r="E69" s="26"/>
      <c r="F69" s="26"/>
      <c r="G69" s="26"/>
    </row>
    <row r="70" spans="3:7" s="4" customFormat="1" x14ac:dyDescent="0.25">
      <c r="C70" s="26"/>
      <c r="D70" s="26"/>
      <c r="E70" s="26"/>
      <c r="F70" s="26"/>
      <c r="G70" s="26"/>
    </row>
    <row r="71" spans="3:7" s="4" customFormat="1" x14ac:dyDescent="0.25">
      <c r="C71" s="26"/>
      <c r="D71" s="26"/>
      <c r="E71" s="26"/>
      <c r="F71" s="26"/>
      <c r="G71" s="26"/>
    </row>
    <row r="72" spans="3:7" s="4" customFormat="1" x14ac:dyDescent="0.25">
      <c r="C72" s="26"/>
      <c r="D72" s="26"/>
      <c r="E72" s="26"/>
      <c r="F72" s="26"/>
      <c r="G72" s="26"/>
    </row>
    <row r="73" spans="3:7" s="4" customFormat="1" x14ac:dyDescent="0.25">
      <c r="C73" s="26"/>
      <c r="D73" s="26"/>
      <c r="E73" s="26"/>
      <c r="F73" s="26"/>
      <c r="G73" s="26"/>
    </row>
    <row r="74" spans="3:7" s="4" customFormat="1" x14ac:dyDescent="0.25">
      <c r="C74" s="26"/>
      <c r="D74" s="26"/>
      <c r="E74" s="26"/>
      <c r="F74" s="26"/>
      <c r="G74" s="26"/>
    </row>
    <row r="75" spans="3:7" s="4" customFormat="1" x14ac:dyDescent="0.25">
      <c r="C75" s="26"/>
      <c r="D75" s="26"/>
      <c r="E75" s="26"/>
      <c r="F75" s="26"/>
      <c r="G75" s="26"/>
    </row>
    <row r="76" spans="3:7" s="4" customFormat="1" x14ac:dyDescent="0.25">
      <c r="C76" s="26"/>
      <c r="D76" s="26"/>
      <c r="E76" s="26"/>
      <c r="F76" s="26"/>
      <c r="G76" s="26"/>
    </row>
    <row r="77" spans="3:7" s="4" customFormat="1" x14ac:dyDescent="0.25">
      <c r="C77" s="26"/>
      <c r="D77" s="26"/>
      <c r="E77" s="26"/>
      <c r="F77" s="26"/>
      <c r="G77" s="26"/>
    </row>
    <row r="78" spans="3:7" s="4" customFormat="1" x14ac:dyDescent="0.25">
      <c r="C78" s="26"/>
      <c r="D78" s="26"/>
      <c r="E78" s="26"/>
      <c r="F78" s="26"/>
      <c r="G78" s="26"/>
    </row>
    <row r="79" spans="3:7" s="4" customFormat="1" x14ac:dyDescent="0.25">
      <c r="C79" s="26"/>
      <c r="D79" s="26"/>
      <c r="E79" s="26"/>
      <c r="F79" s="26"/>
      <c r="G79" s="26"/>
    </row>
    <row r="80" spans="3:7" s="4" customFormat="1" x14ac:dyDescent="0.25">
      <c r="C80" s="26"/>
      <c r="D80" s="26"/>
      <c r="E80" s="26"/>
      <c r="F80" s="26"/>
      <c r="G80" s="26"/>
    </row>
    <row r="81" spans="3:7" s="4" customFormat="1" x14ac:dyDescent="0.25">
      <c r="C81" s="26"/>
      <c r="D81" s="26"/>
      <c r="E81" s="26"/>
      <c r="F81" s="26"/>
      <c r="G81" s="26"/>
    </row>
    <row r="82" spans="3:7" s="4" customFormat="1" x14ac:dyDescent="0.25">
      <c r="C82" s="26"/>
      <c r="D82" s="26"/>
      <c r="E82" s="26"/>
      <c r="F82" s="26"/>
      <c r="G82" s="26"/>
    </row>
    <row r="83" spans="3:7" s="4" customFormat="1" x14ac:dyDescent="0.25">
      <c r="C83" s="26"/>
      <c r="D83" s="26"/>
      <c r="E83" s="26"/>
      <c r="F83" s="26"/>
      <c r="G83" s="26"/>
    </row>
    <row r="84" spans="3:7" s="4" customFormat="1" x14ac:dyDescent="0.25">
      <c r="C84" s="26"/>
      <c r="D84" s="26"/>
      <c r="E84" s="26"/>
      <c r="F84" s="26"/>
      <c r="G84" s="26"/>
    </row>
    <row r="85" spans="3:7" s="4" customFormat="1" x14ac:dyDescent="0.25">
      <c r="C85" s="26"/>
      <c r="D85" s="26"/>
      <c r="E85" s="26"/>
      <c r="F85" s="26"/>
      <c r="G85" s="26"/>
    </row>
    <row r="86" spans="3:7" s="4" customFormat="1" x14ac:dyDescent="0.25">
      <c r="C86" s="26"/>
      <c r="D86" s="26"/>
      <c r="E86" s="26"/>
      <c r="F86" s="26"/>
      <c r="G86" s="26"/>
    </row>
    <row r="87" spans="3:7" s="4" customFormat="1" x14ac:dyDescent="0.25">
      <c r="C87" s="26"/>
      <c r="D87" s="26"/>
      <c r="E87" s="26"/>
      <c r="F87" s="26"/>
      <c r="G87" s="26"/>
    </row>
    <row r="88" spans="3:7" s="4" customFormat="1" x14ac:dyDescent="0.25">
      <c r="C88" s="26"/>
      <c r="D88" s="26"/>
      <c r="E88" s="26"/>
      <c r="F88" s="26"/>
      <c r="G88" s="26"/>
    </row>
    <row r="89" spans="3:7" s="4" customFormat="1" x14ac:dyDescent="0.25">
      <c r="C89" s="26"/>
      <c r="D89" s="26"/>
      <c r="E89" s="26"/>
      <c r="F89" s="26"/>
      <c r="G89" s="26"/>
    </row>
    <row r="90" spans="3:7" s="4" customFormat="1" x14ac:dyDescent="0.25">
      <c r="C90" s="26"/>
      <c r="D90" s="26"/>
      <c r="E90" s="26"/>
      <c r="F90" s="26"/>
      <c r="G90" s="26"/>
    </row>
    <row r="91" spans="3:7" s="4" customFormat="1" x14ac:dyDescent="0.25">
      <c r="C91" s="26"/>
      <c r="D91" s="26"/>
      <c r="E91" s="26"/>
      <c r="F91" s="26"/>
      <c r="G91" s="26"/>
    </row>
    <row r="92" spans="3:7" s="4" customFormat="1" x14ac:dyDescent="0.25">
      <c r="C92" s="26"/>
      <c r="D92" s="26"/>
      <c r="E92" s="26"/>
      <c r="F92" s="26"/>
      <c r="G92" s="26"/>
    </row>
    <row r="93" spans="3:7" s="4" customFormat="1" x14ac:dyDescent="0.25">
      <c r="C93" s="26"/>
      <c r="D93" s="26"/>
      <c r="E93" s="26"/>
      <c r="F93" s="26"/>
      <c r="G93" s="26"/>
    </row>
    <row r="94" spans="3:7" s="4" customFormat="1" x14ac:dyDescent="0.25">
      <c r="C94" s="26"/>
      <c r="D94" s="26"/>
      <c r="E94" s="26"/>
      <c r="F94" s="26"/>
      <c r="G94" s="26"/>
    </row>
    <row r="95" spans="3:7" s="4" customFormat="1" x14ac:dyDescent="0.25">
      <c r="C95" s="26"/>
      <c r="D95" s="26"/>
      <c r="E95" s="26"/>
      <c r="F95" s="26"/>
      <c r="G95" s="26"/>
    </row>
    <row r="96" spans="3:7" s="4" customFormat="1" x14ac:dyDescent="0.25">
      <c r="C96" s="26"/>
      <c r="D96" s="26"/>
      <c r="E96" s="26"/>
      <c r="F96" s="26"/>
      <c r="G96" s="26"/>
    </row>
    <row r="97" spans="3:7" s="4" customFormat="1" x14ac:dyDescent="0.25">
      <c r="C97" s="26"/>
      <c r="D97" s="26"/>
      <c r="E97" s="26"/>
      <c r="F97" s="26"/>
      <c r="G97" s="26"/>
    </row>
    <row r="98" spans="3:7" s="4" customFormat="1" x14ac:dyDescent="0.25">
      <c r="C98" s="26"/>
      <c r="D98" s="26"/>
      <c r="E98" s="26"/>
      <c r="F98" s="26"/>
      <c r="G98" s="26"/>
    </row>
    <row r="99" spans="3:7" s="4" customFormat="1" x14ac:dyDescent="0.25">
      <c r="C99" s="26"/>
      <c r="D99" s="26"/>
      <c r="E99" s="26"/>
      <c r="F99" s="26"/>
      <c r="G99" s="26"/>
    </row>
    <row r="100" spans="3:7" s="4" customFormat="1" x14ac:dyDescent="0.25">
      <c r="C100" s="26"/>
      <c r="D100" s="26"/>
      <c r="E100" s="26"/>
      <c r="F100" s="26"/>
      <c r="G100" s="26"/>
    </row>
    <row r="101" spans="3:7" s="4" customFormat="1" x14ac:dyDescent="0.25">
      <c r="C101" s="26"/>
      <c r="D101" s="26"/>
      <c r="E101" s="26"/>
      <c r="F101" s="26"/>
      <c r="G101" s="26"/>
    </row>
    <row r="102" spans="3:7" s="4" customFormat="1" x14ac:dyDescent="0.25">
      <c r="C102" s="26"/>
      <c r="D102" s="26"/>
      <c r="E102" s="26"/>
      <c r="F102" s="26"/>
      <c r="G102" s="26"/>
    </row>
    <row r="103" spans="3:7" s="4" customFormat="1" x14ac:dyDescent="0.25">
      <c r="C103" s="26"/>
      <c r="D103" s="26"/>
      <c r="E103" s="26"/>
      <c r="F103" s="26"/>
      <c r="G103" s="26"/>
    </row>
    <row r="104" spans="3:7" s="4" customFormat="1" x14ac:dyDescent="0.25">
      <c r="C104" s="26"/>
      <c r="D104" s="26"/>
      <c r="E104" s="26"/>
      <c r="F104" s="26"/>
      <c r="G104" s="26"/>
    </row>
    <row r="105" spans="3:7" s="4" customFormat="1" x14ac:dyDescent="0.25">
      <c r="C105" s="26"/>
      <c r="D105" s="26"/>
      <c r="E105" s="26"/>
      <c r="F105" s="26"/>
      <c r="G105" s="26"/>
    </row>
    <row r="106" spans="3:7" s="4" customFormat="1" x14ac:dyDescent="0.25">
      <c r="C106" s="26"/>
      <c r="D106" s="26"/>
      <c r="E106" s="26"/>
      <c r="F106" s="26"/>
      <c r="G106" s="26"/>
    </row>
    <row r="107" spans="3:7" s="4" customFormat="1" x14ac:dyDescent="0.25">
      <c r="C107" s="26"/>
      <c r="D107" s="26"/>
      <c r="E107" s="26"/>
      <c r="F107" s="26"/>
      <c r="G107" s="26"/>
    </row>
    <row r="108" spans="3:7" s="4" customFormat="1" x14ac:dyDescent="0.25">
      <c r="C108" s="26"/>
      <c r="D108" s="26"/>
      <c r="E108" s="26"/>
      <c r="F108" s="26"/>
      <c r="G108" s="26"/>
    </row>
    <row r="109" spans="3:7" s="4" customFormat="1" x14ac:dyDescent="0.25">
      <c r="C109" s="26"/>
      <c r="D109" s="26"/>
      <c r="E109" s="26"/>
      <c r="F109" s="26"/>
      <c r="G109" s="26"/>
    </row>
    <row r="110" spans="3:7" s="4" customFormat="1" x14ac:dyDescent="0.25">
      <c r="C110" s="26"/>
      <c r="D110" s="26"/>
      <c r="E110" s="26"/>
      <c r="F110" s="26"/>
      <c r="G110" s="26"/>
    </row>
    <row r="111" spans="3:7" s="4" customFormat="1" x14ac:dyDescent="0.25">
      <c r="C111" s="26"/>
      <c r="D111" s="26"/>
      <c r="E111" s="26"/>
      <c r="F111" s="26"/>
      <c r="G111" s="26"/>
    </row>
    <row r="112" spans="3:7" s="4" customFormat="1" x14ac:dyDescent="0.25">
      <c r="C112" s="26"/>
      <c r="D112" s="26"/>
      <c r="E112" s="26"/>
      <c r="F112" s="26"/>
      <c r="G112" s="26"/>
    </row>
    <row r="113" spans="3:7" s="4" customFormat="1" x14ac:dyDescent="0.25">
      <c r="C113" s="26"/>
      <c r="D113" s="26"/>
      <c r="E113" s="26"/>
      <c r="F113" s="26"/>
      <c r="G113" s="26"/>
    </row>
    <row r="114" spans="3:7" s="4" customFormat="1" x14ac:dyDescent="0.25">
      <c r="C114" s="26"/>
      <c r="D114" s="26"/>
      <c r="E114" s="26"/>
      <c r="F114" s="26"/>
      <c r="G114" s="26"/>
    </row>
    <row r="115" spans="3:7" s="4" customFormat="1" x14ac:dyDescent="0.25">
      <c r="C115" s="26"/>
      <c r="D115" s="26"/>
      <c r="E115" s="26"/>
      <c r="F115" s="26"/>
      <c r="G115" s="26"/>
    </row>
    <row r="116" spans="3:7" s="4" customFormat="1" x14ac:dyDescent="0.25">
      <c r="C116" s="26"/>
      <c r="D116" s="26"/>
      <c r="E116" s="26"/>
      <c r="F116" s="26"/>
      <c r="G116" s="26"/>
    </row>
    <row r="117" spans="3:7" s="4" customFormat="1" x14ac:dyDescent="0.25">
      <c r="C117" s="26"/>
      <c r="D117" s="26"/>
      <c r="E117" s="26"/>
      <c r="F117" s="26"/>
      <c r="G117" s="26"/>
    </row>
    <row r="118" spans="3:7" s="4" customFormat="1" x14ac:dyDescent="0.25">
      <c r="C118" s="26"/>
      <c r="D118" s="26"/>
      <c r="E118" s="26"/>
      <c r="F118" s="26"/>
      <c r="G118" s="26"/>
    </row>
    <row r="119" spans="3:7" s="4" customFormat="1" x14ac:dyDescent="0.25">
      <c r="C119" s="26"/>
      <c r="D119" s="26"/>
      <c r="E119" s="26"/>
      <c r="F119" s="26"/>
      <c r="G119" s="26"/>
    </row>
    <row r="120" spans="3:7" s="4" customFormat="1" x14ac:dyDescent="0.25">
      <c r="C120" s="26"/>
      <c r="D120" s="26"/>
      <c r="E120" s="26"/>
      <c r="F120" s="26"/>
      <c r="G120" s="26"/>
    </row>
    <row r="121" spans="3:7" s="4" customFormat="1" x14ac:dyDescent="0.25">
      <c r="C121" s="26"/>
      <c r="D121" s="26"/>
      <c r="E121" s="26"/>
      <c r="F121" s="26"/>
      <c r="G121" s="26"/>
    </row>
    <row r="122" spans="3:7" s="4" customFormat="1" x14ac:dyDescent="0.25">
      <c r="C122" s="26"/>
      <c r="D122" s="26"/>
      <c r="E122" s="26"/>
      <c r="F122" s="26"/>
      <c r="G122" s="26"/>
    </row>
    <row r="123" spans="3:7" s="4" customFormat="1" x14ac:dyDescent="0.25">
      <c r="C123" s="26"/>
      <c r="D123" s="26"/>
      <c r="E123" s="26"/>
      <c r="F123" s="26"/>
      <c r="G123" s="26"/>
    </row>
    <row r="124" spans="3:7" s="4" customFormat="1" x14ac:dyDescent="0.25">
      <c r="C124" s="26"/>
      <c r="D124" s="26"/>
      <c r="E124" s="26"/>
      <c r="F124" s="26"/>
      <c r="G124" s="26"/>
    </row>
    <row r="125" spans="3:7" s="4" customFormat="1" x14ac:dyDescent="0.25">
      <c r="C125" s="26"/>
      <c r="D125" s="26"/>
      <c r="E125" s="26"/>
      <c r="F125" s="26"/>
      <c r="G125" s="26"/>
    </row>
    <row r="126" spans="3:7" s="4" customFormat="1" x14ac:dyDescent="0.25">
      <c r="C126" s="26"/>
      <c r="D126" s="26"/>
      <c r="E126" s="26"/>
      <c r="F126" s="26"/>
      <c r="G126" s="26"/>
    </row>
    <row r="127" spans="3:7" s="4" customFormat="1" x14ac:dyDescent="0.25">
      <c r="C127" s="26"/>
      <c r="D127" s="26"/>
      <c r="E127" s="26"/>
      <c r="F127" s="26"/>
      <c r="G127" s="26"/>
    </row>
    <row r="128" spans="3:7" s="4" customFormat="1" x14ac:dyDescent="0.25">
      <c r="C128" s="26"/>
      <c r="D128" s="26"/>
      <c r="E128" s="26"/>
      <c r="F128" s="26"/>
      <c r="G128" s="26"/>
    </row>
    <row r="129" spans="3:7" s="4" customFormat="1" x14ac:dyDescent="0.25">
      <c r="C129" s="26"/>
      <c r="D129" s="26"/>
      <c r="E129" s="26"/>
      <c r="F129" s="26"/>
      <c r="G129" s="26"/>
    </row>
    <row r="130" spans="3:7" s="4" customFormat="1" x14ac:dyDescent="0.25">
      <c r="C130" s="26"/>
      <c r="D130" s="26"/>
      <c r="E130" s="26"/>
      <c r="F130" s="26"/>
      <c r="G130" s="26"/>
    </row>
    <row r="131" spans="3:7" s="4" customFormat="1" x14ac:dyDescent="0.25">
      <c r="C131" s="26"/>
      <c r="D131" s="26"/>
      <c r="E131" s="26"/>
      <c r="F131" s="26"/>
      <c r="G131" s="26"/>
    </row>
    <row r="132" spans="3:7" s="4" customFormat="1" x14ac:dyDescent="0.25">
      <c r="C132" s="26"/>
      <c r="D132" s="26"/>
      <c r="E132" s="26"/>
      <c r="F132" s="26"/>
      <c r="G132" s="26"/>
    </row>
    <row r="133" spans="3:7" s="4" customFormat="1" x14ac:dyDescent="0.25">
      <c r="C133" s="26"/>
      <c r="D133" s="26"/>
      <c r="E133" s="26"/>
      <c r="F133" s="26"/>
      <c r="G133" s="26"/>
    </row>
    <row r="134" spans="3:7" s="4" customFormat="1" x14ac:dyDescent="0.25">
      <c r="C134" s="26"/>
      <c r="D134" s="26"/>
      <c r="E134" s="26"/>
      <c r="F134" s="26"/>
      <c r="G134" s="26"/>
    </row>
    <row r="135" spans="3:7" s="4" customFormat="1" x14ac:dyDescent="0.25">
      <c r="C135" s="26"/>
      <c r="D135" s="26"/>
      <c r="E135" s="26"/>
      <c r="F135" s="26"/>
      <c r="G135" s="26"/>
    </row>
    <row r="136" spans="3:7" s="4" customFormat="1" x14ac:dyDescent="0.25">
      <c r="C136" s="26"/>
      <c r="D136" s="26"/>
      <c r="E136" s="26"/>
      <c r="F136" s="26"/>
      <c r="G136" s="26"/>
    </row>
    <row r="137" spans="3:7" s="4" customFormat="1" x14ac:dyDescent="0.25">
      <c r="C137" s="26"/>
      <c r="D137" s="26"/>
      <c r="E137" s="26"/>
      <c r="F137" s="26"/>
      <c r="G137" s="26"/>
    </row>
    <row r="138" spans="3:7" s="4" customFormat="1" x14ac:dyDescent="0.25">
      <c r="C138" s="26"/>
      <c r="D138" s="26"/>
      <c r="E138" s="26"/>
      <c r="F138" s="26"/>
      <c r="G138" s="26"/>
    </row>
    <row r="139" spans="3:7" s="4" customFormat="1" x14ac:dyDescent="0.25">
      <c r="C139" s="26"/>
      <c r="D139" s="26"/>
      <c r="E139" s="26"/>
      <c r="F139" s="26"/>
      <c r="G139" s="26"/>
    </row>
    <row r="140" spans="3:7" s="4" customFormat="1" x14ac:dyDescent="0.25">
      <c r="C140" s="26"/>
      <c r="D140" s="26"/>
      <c r="E140" s="26"/>
      <c r="F140" s="26"/>
      <c r="G140" s="26"/>
    </row>
    <row r="141" spans="3:7" s="4" customFormat="1" x14ac:dyDescent="0.25">
      <c r="C141" s="26"/>
      <c r="D141" s="26"/>
      <c r="E141" s="26"/>
      <c r="F141" s="26"/>
      <c r="G141" s="26"/>
    </row>
    <row r="142" spans="3:7" s="4" customFormat="1" x14ac:dyDescent="0.25">
      <c r="C142" s="26"/>
      <c r="D142" s="26"/>
      <c r="E142" s="26"/>
      <c r="F142" s="26"/>
      <c r="G142" s="26"/>
    </row>
    <row r="143" spans="3:7" s="4" customFormat="1" x14ac:dyDescent="0.25">
      <c r="C143" s="26"/>
      <c r="D143" s="26"/>
      <c r="E143" s="26"/>
      <c r="F143" s="26"/>
      <c r="G143" s="26"/>
    </row>
    <row r="144" spans="3:7" s="4" customFormat="1" x14ac:dyDescent="0.25">
      <c r="C144" s="26"/>
      <c r="D144" s="26"/>
      <c r="E144" s="26"/>
      <c r="F144" s="26"/>
      <c r="G144" s="26"/>
    </row>
    <row r="145" spans="3:7" s="4" customFormat="1" x14ac:dyDescent="0.25">
      <c r="C145" s="26"/>
      <c r="D145" s="26"/>
      <c r="E145" s="26"/>
      <c r="F145" s="26"/>
      <c r="G145" s="26"/>
    </row>
    <row r="146" spans="3:7" s="4" customFormat="1" x14ac:dyDescent="0.25">
      <c r="C146" s="26"/>
      <c r="D146" s="26"/>
      <c r="E146" s="26"/>
      <c r="F146" s="26"/>
      <c r="G146" s="26"/>
    </row>
    <row r="147" spans="3:7" s="4" customFormat="1" x14ac:dyDescent="0.25">
      <c r="C147" s="26"/>
      <c r="D147" s="26"/>
      <c r="E147" s="26"/>
      <c r="F147" s="26"/>
      <c r="G147" s="26"/>
    </row>
    <row r="148" spans="3:7" s="4" customFormat="1" x14ac:dyDescent="0.25">
      <c r="C148" s="26"/>
      <c r="D148" s="26"/>
      <c r="E148" s="26"/>
      <c r="F148" s="26"/>
      <c r="G148" s="26"/>
    </row>
    <row r="149" spans="3:7" s="4" customFormat="1" x14ac:dyDescent="0.25">
      <c r="C149" s="26"/>
      <c r="D149" s="26"/>
      <c r="E149" s="26"/>
      <c r="F149" s="26"/>
      <c r="G149" s="26"/>
    </row>
    <row r="150" spans="3:7" s="4" customFormat="1" x14ac:dyDescent="0.25">
      <c r="C150" s="26"/>
      <c r="D150" s="26"/>
      <c r="E150" s="26"/>
      <c r="F150" s="26"/>
      <c r="G150" s="26"/>
    </row>
    <row r="151" spans="3:7" s="4" customFormat="1" x14ac:dyDescent="0.25">
      <c r="C151" s="26"/>
      <c r="D151" s="26"/>
      <c r="E151" s="26"/>
      <c r="F151" s="26"/>
      <c r="G151" s="26"/>
    </row>
    <row r="152" spans="3:7" s="4" customFormat="1" x14ac:dyDescent="0.25">
      <c r="C152" s="26"/>
      <c r="D152" s="26"/>
      <c r="E152" s="26"/>
      <c r="F152" s="26"/>
      <c r="G152" s="26"/>
    </row>
    <row r="153" spans="3:7" s="4" customFormat="1" x14ac:dyDescent="0.25">
      <c r="C153" s="26"/>
      <c r="D153" s="26"/>
      <c r="E153" s="26"/>
      <c r="F153" s="26"/>
      <c r="G153" s="26"/>
    </row>
    <row r="154" spans="3:7" s="4" customFormat="1" x14ac:dyDescent="0.25">
      <c r="C154" s="26"/>
      <c r="D154" s="26"/>
      <c r="E154" s="26"/>
      <c r="F154" s="26"/>
      <c r="G154" s="26"/>
    </row>
    <row r="155" spans="3:7" s="4" customFormat="1" x14ac:dyDescent="0.25">
      <c r="C155" s="26"/>
      <c r="D155" s="26"/>
      <c r="E155" s="26"/>
      <c r="F155" s="26"/>
      <c r="G155" s="26"/>
    </row>
    <row r="156" spans="3:7" s="4" customFormat="1" x14ac:dyDescent="0.25">
      <c r="C156" s="26"/>
      <c r="D156" s="26"/>
      <c r="E156" s="26"/>
      <c r="F156" s="26"/>
      <c r="G156" s="26"/>
    </row>
    <row r="157" spans="3:7" s="4" customFormat="1" x14ac:dyDescent="0.25">
      <c r="C157" s="11"/>
      <c r="D157" s="11"/>
      <c r="E157" s="11"/>
      <c r="F157" s="11"/>
      <c r="G157" s="11"/>
    </row>
  </sheetData>
  <mergeCells count="5">
    <mergeCell ref="C19:G19"/>
    <mergeCell ref="C11:G11"/>
    <mergeCell ref="C17:G17"/>
    <mergeCell ref="C18:G18"/>
    <mergeCell ref="D3:F3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9"/>
  <sheetViews>
    <sheetView showGridLines="0" view="pageBreakPreview" zoomScaleNormal="100" zoomScaleSheetLayoutView="100" workbookViewId="0">
      <selection activeCell="N43" sqref="N1:P1048576"/>
    </sheetView>
  </sheetViews>
  <sheetFormatPr defaultColWidth="9.21875" defaultRowHeight="12" x14ac:dyDescent="0.3"/>
  <cols>
    <col min="1" max="1" width="1.77734375" style="69" customWidth="1"/>
    <col min="2" max="2" width="11.77734375" style="69" customWidth="1"/>
    <col min="3" max="3" width="14.77734375" style="69" customWidth="1"/>
    <col min="4" max="4" width="24.77734375" style="69" customWidth="1"/>
    <col min="5" max="5" width="14.77734375" style="68" customWidth="1"/>
    <col min="6" max="6" width="12.77734375" style="69" customWidth="1"/>
    <col min="7" max="7" width="14.77734375" style="68" customWidth="1"/>
    <col min="8" max="8" width="14.77734375" style="69" customWidth="1"/>
    <col min="9" max="9" width="25.21875" style="69" customWidth="1"/>
    <col min="10" max="10" width="14.77734375" style="69" customWidth="1"/>
    <col min="11" max="11" width="12.77734375" style="69" customWidth="1"/>
    <col min="12" max="12" width="14.77734375" style="69" customWidth="1"/>
    <col min="13" max="13" width="12.77734375" style="68" customWidth="1"/>
    <col min="14" max="14" width="15.5546875" style="69" hidden="1" customWidth="1"/>
    <col min="15" max="15" width="17.77734375" style="69" hidden="1" customWidth="1"/>
    <col min="16" max="16" width="11.21875" style="71" hidden="1" customWidth="1"/>
    <col min="17" max="17" width="11.21875" style="69" customWidth="1"/>
    <col min="18" max="16384" width="9.21875" style="69"/>
  </cols>
  <sheetData>
    <row r="1" spans="2:17" s="59" customFormat="1" ht="15" customHeight="1" x14ac:dyDescent="0.3">
      <c r="B1" s="58" t="s">
        <v>7</v>
      </c>
      <c r="E1" s="60"/>
      <c r="G1" s="60"/>
      <c r="M1" s="60"/>
      <c r="O1" s="69"/>
      <c r="P1" s="69"/>
      <c r="Q1" s="69"/>
    </row>
    <row r="2" spans="2:17" s="59" customFormat="1" ht="20.100000000000001" customHeight="1" x14ac:dyDescent="0.25">
      <c r="B2" s="97" t="s">
        <v>41</v>
      </c>
      <c r="D2" s="62"/>
      <c r="E2" s="63"/>
      <c r="F2" s="62"/>
      <c r="G2" s="63"/>
      <c r="H2" s="62"/>
      <c r="I2" s="43"/>
      <c r="J2" s="62"/>
      <c r="K2" s="62"/>
      <c r="L2" s="62"/>
      <c r="M2" s="63"/>
      <c r="O2" s="69"/>
      <c r="P2" s="69"/>
      <c r="Q2" s="69"/>
    </row>
    <row r="3" spans="2:17" s="59" customFormat="1" ht="15" customHeight="1" x14ac:dyDescent="0.3">
      <c r="B3" s="61" t="s">
        <v>39</v>
      </c>
      <c r="C3" s="35"/>
      <c r="D3" s="35"/>
      <c r="E3" s="63"/>
      <c r="F3" s="65"/>
      <c r="G3" s="63"/>
      <c r="H3" s="35"/>
      <c r="I3" s="65"/>
      <c r="J3" s="65"/>
      <c r="K3" s="65"/>
      <c r="L3" s="62"/>
      <c r="M3" s="60"/>
      <c r="O3" s="69"/>
      <c r="P3" s="69"/>
      <c r="Q3" s="69"/>
    </row>
    <row r="4" spans="2:17" s="59" customFormat="1" ht="30.6" x14ac:dyDescent="0.3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6</v>
      </c>
      <c r="I4" s="99" t="s">
        <v>3</v>
      </c>
      <c r="J4" s="99" t="s">
        <v>12</v>
      </c>
      <c r="K4" s="99" t="s">
        <v>11</v>
      </c>
      <c r="L4" s="99" t="s">
        <v>5</v>
      </c>
      <c r="M4" s="99" t="s">
        <v>10</v>
      </c>
      <c r="O4" s="69"/>
      <c r="P4" s="69"/>
      <c r="Q4" s="69"/>
    </row>
    <row r="5" spans="2:17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O5" s="69"/>
      <c r="P5" s="69"/>
      <c r="Q5" s="69"/>
    </row>
    <row r="6" spans="2:17" s="59" customFormat="1" ht="35.1" customHeight="1" x14ac:dyDescent="0.3">
      <c r="B6" s="50">
        <v>1</v>
      </c>
      <c r="C6" s="54" t="s">
        <v>106</v>
      </c>
      <c r="D6" s="57" t="s">
        <v>105</v>
      </c>
      <c r="E6" s="55">
        <v>2011</v>
      </c>
      <c r="F6" s="52" t="s">
        <v>84</v>
      </c>
      <c r="G6" s="55"/>
      <c r="H6" s="53">
        <v>0.94140000000000001</v>
      </c>
      <c r="I6" s="56" t="s">
        <v>104</v>
      </c>
      <c r="J6" s="52" t="s">
        <v>9</v>
      </c>
      <c r="K6" s="52" t="s">
        <v>8</v>
      </c>
      <c r="L6" s="52" t="s">
        <v>9</v>
      </c>
      <c r="M6" s="52" t="s">
        <v>8</v>
      </c>
      <c r="O6" s="69"/>
      <c r="P6" s="69"/>
      <c r="Q6" s="69"/>
    </row>
    <row r="7" spans="2:17" s="59" customFormat="1" ht="35.1" customHeight="1" x14ac:dyDescent="0.3">
      <c r="B7" s="50"/>
      <c r="C7" s="54"/>
      <c r="D7" s="57"/>
      <c r="E7" s="55"/>
      <c r="F7" s="52"/>
      <c r="G7" s="55"/>
      <c r="H7" s="53"/>
      <c r="I7" s="56"/>
      <c r="J7" s="52"/>
      <c r="K7" s="52"/>
      <c r="L7" s="52"/>
      <c r="M7" s="52"/>
      <c r="O7" s="69"/>
      <c r="P7" s="69"/>
      <c r="Q7" s="69"/>
    </row>
    <row r="8" spans="2:17" s="59" customFormat="1" ht="35.1" customHeight="1" x14ac:dyDescent="0.3">
      <c r="B8" s="50"/>
      <c r="C8" s="54"/>
      <c r="D8" s="57"/>
      <c r="E8" s="55"/>
      <c r="F8" s="52"/>
      <c r="G8" s="55"/>
      <c r="H8" s="53"/>
      <c r="I8" s="56"/>
      <c r="J8" s="52"/>
      <c r="K8" s="52"/>
      <c r="L8" s="52"/>
      <c r="M8" s="52"/>
      <c r="O8" s="69"/>
      <c r="P8" s="69"/>
      <c r="Q8" s="69"/>
    </row>
    <row r="9" spans="2:17" s="59" customFormat="1" ht="35.1" customHeight="1" x14ac:dyDescent="0.3">
      <c r="B9" s="50"/>
      <c r="C9" s="54"/>
      <c r="D9" s="57"/>
      <c r="E9" s="55"/>
      <c r="F9" s="52"/>
      <c r="G9" s="55"/>
      <c r="H9" s="53"/>
      <c r="I9" s="56"/>
      <c r="J9" s="52"/>
      <c r="K9" s="52"/>
      <c r="L9" s="52"/>
      <c r="M9" s="52"/>
      <c r="O9" s="69"/>
      <c r="P9" s="69"/>
      <c r="Q9" s="69"/>
    </row>
    <row r="10" spans="2:17" s="59" customFormat="1" ht="35.1" customHeight="1" x14ac:dyDescent="0.3">
      <c r="B10" s="50"/>
      <c r="C10" s="54"/>
      <c r="D10" s="57"/>
      <c r="E10" s="55"/>
      <c r="F10" s="52"/>
      <c r="G10" s="55"/>
      <c r="H10" s="53"/>
      <c r="I10" s="56"/>
      <c r="J10" s="52"/>
      <c r="K10" s="52"/>
      <c r="L10" s="52"/>
      <c r="M10" s="52"/>
      <c r="O10" s="69"/>
      <c r="P10" s="69"/>
      <c r="Q10" s="69"/>
    </row>
    <row r="11" spans="2:17" s="59" customFormat="1" ht="35.1" customHeight="1" x14ac:dyDescent="0.3">
      <c r="B11" s="50"/>
      <c r="C11" s="54"/>
      <c r="D11" s="57"/>
      <c r="E11" s="55"/>
      <c r="F11" s="52"/>
      <c r="G11" s="55"/>
      <c r="H11" s="53"/>
      <c r="I11" s="56"/>
      <c r="J11" s="52"/>
      <c r="K11" s="52"/>
      <c r="L11" s="52"/>
      <c r="M11" s="52"/>
      <c r="O11" s="69"/>
      <c r="P11" s="69"/>
      <c r="Q11" s="69"/>
    </row>
    <row r="12" spans="2:17" s="59" customFormat="1" ht="35.1" customHeight="1" x14ac:dyDescent="0.3">
      <c r="B12" s="50"/>
      <c r="C12" s="54"/>
      <c r="D12" s="57"/>
      <c r="E12" s="55"/>
      <c r="F12" s="52"/>
      <c r="G12" s="55"/>
      <c r="H12" s="53"/>
      <c r="I12" s="56"/>
      <c r="J12" s="52"/>
      <c r="K12" s="52"/>
      <c r="L12" s="52"/>
      <c r="M12" s="52"/>
      <c r="O12" s="69"/>
      <c r="P12" s="69"/>
      <c r="Q12" s="69"/>
    </row>
    <row r="13" spans="2:17" s="59" customFormat="1" ht="12" customHeight="1" x14ac:dyDescent="0.3">
      <c r="E13" s="60"/>
      <c r="G13" s="60"/>
      <c r="M13" s="60"/>
      <c r="O13" s="69"/>
      <c r="P13" s="69"/>
      <c r="Q13" s="69"/>
    </row>
    <row r="14" spans="2:17" s="59" customFormat="1" ht="15" customHeight="1" x14ac:dyDescent="0.3">
      <c r="B14" s="96" t="s">
        <v>37</v>
      </c>
      <c r="E14" s="60"/>
      <c r="G14" s="60"/>
      <c r="M14" s="60"/>
      <c r="O14" s="69"/>
      <c r="P14" s="69"/>
      <c r="Q14" s="69"/>
    </row>
    <row r="15" spans="2:17" s="59" customFormat="1" ht="14.4" x14ac:dyDescent="0.3">
      <c r="B15" s="96" t="s">
        <v>52</v>
      </c>
      <c r="E15" s="60"/>
      <c r="G15" s="60"/>
      <c r="H15" s="66"/>
      <c r="M15" s="60"/>
      <c r="O15" s="69"/>
      <c r="P15" s="69"/>
      <c r="Q15" s="69"/>
    </row>
    <row r="16" spans="2:17" s="59" customFormat="1" ht="14.4" x14ac:dyDescent="0.3">
      <c r="B16" s="96" t="s">
        <v>53</v>
      </c>
      <c r="E16" s="60"/>
      <c r="G16" s="60"/>
      <c r="M16" s="60"/>
      <c r="O16" s="69"/>
      <c r="P16" s="69"/>
      <c r="Q16" s="69"/>
    </row>
    <row r="17" spans="2:17" s="59" customFormat="1" ht="14.4" x14ac:dyDescent="0.3">
      <c r="B17" s="108" t="s">
        <v>101</v>
      </c>
      <c r="E17" s="60"/>
      <c r="G17" s="60"/>
      <c r="M17" s="60"/>
      <c r="O17" s="69"/>
      <c r="P17" s="69"/>
      <c r="Q17" s="69"/>
    </row>
    <row r="18" spans="2:17" s="59" customFormat="1" ht="14.4" x14ac:dyDescent="0.3">
      <c r="B18" s="96" t="s">
        <v>89</v>
      </c>
      <c r="E18" s="60"/>
      <c r="G18" s="60"/>
      <c r="M18" s="60"/>
      <c r="O18" s="69"/>
      <c r="P18" s="69"/>
      <c r="Q18" s="69"/>
    </row>
    <row r="19" spans="2:17" s="59" customFormat="1" ht="14.4" x14ac:dyDescent="0.3">
      <c r="B19" s="96" t="s">
        <v>79</v>
      </c>
      <c r="E19" s="60"/>
      <c r="G19" s="60"/>
      <c r="M19" s="60"/>
      <c r="O19" s="69"/>
      <c r="P19" s="69"/>
      <c r="Q19" s="69"/>
    </row>
    <row r="20" spans="2:17" s="59" customFormat="1" ht="13.5" customHeight="1" x14ac:dyDescent="0.3">
      <c r="B20" s="96" t="s">
        <v>58</v>
      </c>
      <c r="E20" s="60"/>
      <c r="G20" s="60"/>
      <c r="M20" s="60"/>
      <c r="O20" s="69"/>
      <c r="P20" s="67"/>
      <c r="Q20" s="67"/>
    </row>
    <row r="21" spans="2:17" s="59" customFormat="1" ht="14.4" x14ac:dyDescent="0.3">
      <c r="B21" s="96" t="s">
        <v>55</v>
      </c>
      <c r="E21" s="60"/>
      <c r="G21" s="60"/>
      <c r="M21" s="60"/>
      <c r="O21" s="69"/>
      <c r="P21" s="73"/>
      <c r="Q21" s="72"/>
    </row>
    <row r="22" spans="2:17" s="59" customFormat="1" ht="14.4" x14ac:dyDescent="0.3">
      <c r="B22" s="96" t="s">
        <v>100</v>
      </c>
      <c r="E22" s="60"/>
      <c r="G22" s="60"/>
      <c r="M22" s="60"/>
      <c r="O22" s="69"/>
      <c r="P22" s="73"/>
      <c r="Q22" s="72"/>
    </row>
    <row r="23" spans="2:17" s="59" customFormat="1" ht="14.4" x14ac:dyDescent="0.3">
      <c r="B23" s="96" t="s">
        <v>54</v>
      </c>
      <c r="E23" s="60"/>
      <c r="G23" s="60"/>
      <c r="M23" s="60"/>
      <c r="O23" s="69"/>
      <c r="P23" s="73"/>
      <c r="Q23" s="72"/>
    </row>
    <row r="24" spans="2:17" s="59" customFormat="1" ht="14.4" x14ac:dyDescent="0.3">
      <c r="B24" s="96" t="s">
        <v>60</v>
      </c>
      <c r="E24" s="60"/>
      <c r="G24" s="60"/>
      <c r="M24" s="60"/>
      <c r="O24" s="69"/>
      <c r="P24" s="73"/>
      <c r="Q24" s="72"/>
    </row>
    <row r="25" spans="2:17" s="59" customFormat="1" ht="14.4" x14ac:dyDescent="0.3">
      <c r="E25" s="60"/>
      <c r="G25" s="60"/>
      <c r="M25" s="60"/>
      <c r="O25" s="69"/>
      <c r="P25" s="73"/>
      <c r="Q25" s="72"/>
    </row>
    <row r="26" spans="2:17" x14ac:dyDescent="0.3">
      <c r="P26" s="73"/>
      <c r="Q26" s="72"/>
    </row>
    <row r="27" spans="2:17" x14ac:dyDescent="0.3">
      <c r="P27" s="73"/>
      <c r="Q27" s="72"/>
    </row>
    <row r="28" spans="2:17" x14ac:dyDescent="0.3">
      <c r="P28" s="73"/>
      <c r="Q28" s="72"/>
    </row>
    <row r="29" spans="2:17" x14ac:dyDescent="0.3">
      <c r="P29" s="73"/>
      <c r="Q29" s="72"/>
    </row>
    <row r="30" spans="2:17" x14ac:dyDescent="0.3">
      <c r="P30" s="73"/>
      <c r="Q30" s="72"/>
    </row>
    <row r="31" spans="2:17" x14ac:dyDescent="0.3">
      <c r="P31" s="73"/>
      <c r="Q31" s="72"/>
    </row>
    <row r="32" spans="2:17" x14ac:dyDescent="0.3">
      <c r="P32" s="73"/>
      <c r="Q32" s="72"/>
    </row>
    <row r="33" spans="16:17" x14ac:dyDescent="0.3">
      <c r="P33" s="73"/>
      <c r="Q33" s="72"/>
    </row>
    <row r="34" spans="16:17" x14ac:dyDescent="0.3">
      <c r="P34" s="73"/>
      <c r="Q34" s="72"/>
    </row>
    <row r="35" spans="16:17" x14ac:dyDescent="0.3">
      <c r="P35" s="73"/>
      <c r="Q35" s="72"/>
    </row>
    <row r="36" spans="16:17" x14ac:dyDescent="0.3">
      <c r="P36" s="73"/>
      <c r="Q36" s="72"/>
    </row>
    <row r="37" spans="16:17" x14ac:dyDescent="0.3">
      <c r="P37" s="73"/>
      <c r="Q37" s="72"/>
    </row>
    <row r="38" spans="16:17" x14ac:dyDescent="0.3">
      <c r="P38" s="73"/>
      <c r="Q38" s="72"/>
    </row>
    <row r="39" spans="16:17" x14ac:dyDescent="0.3">
      <c r="P39" s="73"/>
      <c r="Q39" s="72"/>
    </row>
    <row r="40" spans="16:17" x14ac:dyDescent="0.3">
      <c r="P40" s="73"/>
      <c r="Q40" s="72"/>
    </row>
    <row r="41" spans="16:17" x14ac:dyDescent="0.3">
      <c r="P41" s="73"/>
      <c r="Q41" s="72"/>
    </row>
    <row r="42" spans="16:17" x14ac:dyDescent="0.3">
      <c r="P42" s="73"/>
      <c r="Q42" s="72"/>
    </row>
    <row r="43" spans="16:17" x14ac:dyDescent="0.3">
      <c r="P43" s="73"/>
      <c r="Q43" s="72"/>
    </row>
    <row r="44" spans="16:17" x14ac:dyDescent="0.3">
      <c r="P44" s="73"/>
      <c r="Q44" s="72"/>
    </row>
    <row r="45" spans="16:17" x14ac:dyDescent="0.3">
      <c r="P45" s="73"/>
      <c r="Q45" s="72"/>
    </row>
    <row r="46" spans="16:17" x14ac:dyDescent="0.3">
      <c r="P46" s="73"/>
      <c r="Q46" s="72"/>
    </row>
    <row r="47" spans="16:17" x14ac:dyDescent="0.3">
      <c r="P47" s="73"/>
      <c r="Q47" s="72"/>
    </row>
    <row r="48" spans="16:17" x14ac:dyDescent="0.3">
      <c r="P48" s="73"/>
      <c r="Q48" s="72"/>
    </row>
    <row r="49" spans="14:17" x14ac:dyDescent="0.3">
      <c r="P49" s="73"/>
      <c r="Q49" s="72"/>
    </row>
    <row r="50" spans="14:17" x14ac:dyDescent="0.3">
      <c r="P50" s="73"/>
      <c r="Q50" s="72"/>
    </row>
    <row r="51" spans="14:17" x14ac:dyDescent="0.3">
      <c r="P51" s="73"/>
      <c r="Q51" s="72"/>
    </row>
    <row r="52" spans="14:17" x14ac:dyDescent="0.3">
      <c r="P52" s="73"/>
      <c r="Q52" s="72"/>
    </row>
    <row r="53" spans="14:17" x14ac:dyDescent="0.3">
      <c r="P53" s="73"/>
      <c r="Q53" s="72"/>
    </row>
    <row r="54" spans="14:17" x14ac:dyDescent="0.3">
      <c r="P54" s="73"/>
      <c r="Q54" s="72"/>
    </row>
    <row r="55" spans="14:17" x14ac:dyDescent="0.3">
      <c r="P55" s="73"/>
      <c r="Q55" s="72"/>
    </row>
    <row r="56" spans="14:17" x14ac:dyDescent="0.3">
      <c r="P56" s="73"/>
      <c r="Q56" s="72"/>
    </row>
    <row r="57" spans="14:17" x14ac:dyDescent="0.3">
      <c r="P57" s="73"/>
      <c r="Q57" s="72"/>
    </row>
    <row r="58" spans="14:17" x14ac:dyDescent="0.3">
      <c r="P58" s="73"/>
      <c r="Q58" s="72"/>
    </row>
    <row r="59" spans="14:17" x14ac:dyDescent="0.3">
      <c r="P59" s="73"/>
      <c r="Q59" s="72"/>
    </row>
    <row r="60" spans="14:17" x14ac:dyDescent="0.3">
      <c r="P60" s="73"/>
      <c r="Q60" s="72"/>
    </row>
    <row r="61" spans="14:17" x14ac:dyDescent="0.3">
      <c r="P61" s="73"/>
      <c r="Q61" s="72"/>
    </row>
    <row r="62" spans="14:17" x14ac:dyDescent="0.3">
      <c r="N62" s="69" t="s">
        <v>8</v>
      </c>
      <c r="O62" s="70">
        <v>2017</v>
      </c>
    </row>
    <row r="63" spans="14:17" x14ac:dyDescent="0.3">
      <c r="N63" s="69" t="s">
        <v>9</v>
      </c>
      <c r="O63" s="70">
        <f>+O62-1</f>
        <v>2016</v>
      </c>
    </row>
    <row r="64" spans="14:17" x14ac:dyDescent="0.3">
      <c r="N64" s="69" t="s">
        <v>84</v>
      </c>
      <c r="O64" s="70">
        <f t="shared" ref="O64:O127" si="0">+O63-1</f>
        <v>2015</v>
      </c>
    </row>
    <row r="65" spans="14:15" x14ac:dyDescent="0.3">
      <c r="N65" s="69" t="s">
        <v>87</v>
      </c>
      <c r="O65" s="70">
        <f t="shared" si="0"/>
        <v>2014</v>
      </c>
    </row>
    <row r="66" spans="14:15" x14ac:dyDescent="0.3">
      <c r="N66" s="69" t="s">
        <v>85</v>
      </c>
      <c r="O66" s="70">
        <f t="shared" si="0"/>
        <v>2013</v>
      </c>
    </row>
    <row r="67" spans="14:15" x14ac:dyDescent="0.3">
      <c r="N67" s="69" t="s">
        <v>86</v>
      </c>
      <c r="O67" s="70">
        <f t="shared" si="0"/>
        <v>2012</v>
      </c>
    </row>
    <row r="68" spans="14:15" x14ac:dyDescent="0.3">
      <c r="N68" s="69" t="s">
        <v>90</v>
      </c>
      <c r="O68" s="70">
        <f t="shared" si="0"/>
        <v>2011</v>
      </c>
    </row>
    <row r="69" spans="14:15" x14ac:dyDescent="0.3">
      <c r="N69" s="69" t="s">
        <v>91</v>
      </c>
      <c r="O69" s="70">
        <f t="shared" si="0"/>
        <v>2010</v>
      </c>
    </row>
    <row r="70" spans="14:15" x14ac:dyDescent="0.3">
      <c r="O70" s="70">
        <f t="shared" si="0"/>
        <v>2009</v>
      </c>
    </row>
    <row r="71" spans="14:15" x14ac:dyDescent="0.3">
      <c r="O71" s="70">
        <f t="shared" si="0"/>
        <v>2008</v>
      </c>
    </row>
    <row r="72" spans="14:15" x14ac:dyDescent="0.3">
      <c r="O72" s="70">
        <f t="shared" si="0"/>
        <v>2007</v>
      </c>
    </row>
    <row r="73" spans="14:15" x14ac:dyDescent="0.3">
      <c r="O73" s="70">
        <f t="shared" si="0"/>
        <v>2006</v>
      </c>
    </row>
    <row r="74" spans="14:15" x14ac:dyDescent="0.3">
      <c r="O74" s="70">
        <f t="shared" si="0"/>
        <v>2005</v>
      </c>
    </row>
    <row r="75" spans="14:15" x14ac:dyDescent="0.3">
      <c r="O75" s="70">
        <f t="shared" si="0"/>
        <v>2004</v>
      </c>
    </row>
    <row r="76" spans="14:15" x14ac:dyDescent="0.3">
      <c r="O76" s="70">
        <f t="shared" si="0"/>
        <v>2003</v>
      </c>
    </row>
    <row r="77" spans="14:15" x14ac:dyDescent="0.3">
      <c r="O77" s="70">
        <f t="shared" si="0"/>
        <v>2002</v>
      </c>
    </row>
    <row r="78" spans="14:15" x14ac:dyDescent="0.3">
      <c r="O78" s="70">
        <f t="shared" si="0"/>
        <v>2001</v>
      </c>
    </row>
    <row r="79" spans="14:15" x14ac:dyDescent="0.3">
      <c r="O79" s="70">
        <f t="shared" si="0"/>
        <v>2000</v>
      </c>
    </row>
    <row r="80" spans="14:15" x14ac:dyDescent="0.3">
      <c r="O80" s="70">
        <f t="shared" si="0"/>
        <v>1999</v>
      </c>
    </row>
    <row r="81" spans="15:15" x14ac:dyDescent="0.3">
      <c r="O81" s="70">
        <f t="shared" si="0"/>
        <v>1998</v>
      </c>
    </row>
    <row r="82" spans="15:15" x14ac:dyDescent="0.3">
      <c r="O82" s="70">
        <f t="shared" si="0"/>
        <v>1997</v>
      </c>
    </row>
    <row r="83" spans="15:15" x14ac:dyDescent="0.3">
      <c r="O83" s="70">
        <f t="shared" si="0"/>
        <v>1996</v>
      </c>
    </row>
    <row r="84" spans="15:15" x14ac:dyDescent="0.3">
      <c r="O84" s="70">
        <f t="shared" si="0"/>
        <v>1995</v>
      </c>
    </row>
    <row r="85" spans="15:15" x14ac:dyDescent="0.3">
      <c r="O85" s="70">
        <f t="shared" si="0"/>
        <v>1994</v>
      </c>
    </row>
    <row r="86" spans="15:15" x14ac:dyDescent="0.3">
      <c r="O86" s="70">
        <f t="shared" si="0"/>
        <v>1993</v>
      </c>
    </row>
    <row r="87" spans="15:15" x14ac:dyDescent="0.3">
      <c r="O87" s="70">
        <f t="shared" si="0"/>
        <v>1992</v>
      </c>
    </row>
    <row r="88" spans="15:15" x14ac:dyDescent="0.3">
      <c r="O88" s="70">
        <f t="shared" si="0"/>
        <v>1991</v>
      </c>
    </row>
    <row r="89" spans="15:15" x14ac:dyDescent="0.3">
      <c r="O89" s="70">
        <f t="shared" si="0"/>
        <v>1990</v>
      </c>
    </row>
    <row r="90" spans="15:15" x14ac:dyDescent="0.3">
      <c r="O90" s="70">
        <f t="shared" si="0"/>
        <v>1989</v>
      </c>
    </row>
    <row r="91" spans="15:15" x14ac:dyDescent="0.3">
      <c r="O91" s="70">
        <f t="shared" si="0"/>
        <v>1988</v>
      </c>
    </row>
    <row r="92" spans="15:15" x14ac:dyDescent="0.3">
      <c r="O92" s="70">
        <f t="shared" si="0"/>
        <v>1987</v>
      </c>
    </row>
    <row r="93" spans="15:15" x14ac:dyDescent="0.3">
      <c r="O93" s="70">
        <f t="shared" si="0"/>
        <v>1986</v>
      </c>
    </row>
    <row r="94" spans="15:15" x14ac:dyDescent="0.3">
      <c r="O94" s="70">
        <f t="shared" si="0"/>
        <v>1985</v>
      </c>
    </row>
    <row r="95" spans="15:15" x14ac:dyDescent="0.3">
      <c r="O95" s="70">
        <f t="shared" si="0"/>
        <v>1984</v>
      </c>
    </row>
    <row r="96" spans="15:15" x14ac:dyDescent="0.3">
      <c r="O96" s="70">
        <f t="shared" si="0"/>
        <v>1983</v>
      </c>
    </row>
    <row r="97" spans="15:15" x14ac:dyDescent="0.3">
      <c r="O97" s="70">
        <f t="shared" si="0"/>
        <v>1982</v>
      </c>
    </row>
    <row r="98" spans="15:15" x14ac:dyDescent="0.3">
      <c r="O98" s="70">
        <f t="shared" si="0"/>
        <v>1981</v>
      </c>
    </row>
    <row r="99" spans="15:15" x14ac:dyDescent="0.3">
      <c r="O99" s="70">
        <f t="shared" si="0"/>
        <v>1980</v>
      </c>
    </row>
    <row r="100" spans="15:15" x14ac:dyDescent="0.3">
      <c r="O100" s="70">
        <f t="shared" si="0"/>
        <v>1979</v>
      </c>
    </row>
    <row r="101" spans="15:15" x14ac:dyDescent="0.3">
      <c r="O101" s="70">
        <f t="shared" si="0"/>
        <v>1978</v>
      </c>
    </row>
    <row r="102" spans="15:15" x14ac:dyDescent="0.3">
      <c r="O102" s="70">
        <f t="shared" si="0"/>
        <v>1977</v>
      </c>
    </row>
    <row r="103" spans="15:15" x14ac:dyDescent="0.3">
      <c r="O103" s="70">
        <f t="shared" si="0"/>
        <v>1976</v>
      </c>
    </row>
    <row r="104" spans="15:15" x14ac:dyDescent="0.3">
      <c r="O104" s="70">
        <f t="shared" si="0"/>
        <v>1975</v>
      </c>
    </row>
    <row r="105" spans="15:15" x14ac:dyDescent="0.3">
      <c r="O105" s="70">
        <f t="shared" si="0"/>
        <v>1974</v>
      </c>
    </row>
    <row r="106" spans="15:15" x14ac:dyDescent="0.3">
      <c r="O106" s="70">
        <f t="shared" si="0"/>
        <v>1973</v>
      </c>
    </row>
    <row r="107" spans="15:15" x14ac:dyDescent="0.3">
      <c r="O107" s="70">
        <f t="shared" si="0"/>
        <v>1972</v>
      </c>
    </row>
    <row r="108" spans="15:15" x14ac:dyDescent="0.3">
      <c r="O108" s="70">
        <f t="shared" si="0"/>
        <v>1971</v>
      </c>
    </row>
    <row r="109" spans="15:15" x14ac:dyDescent="0.3">
      <c r="O109" s="70">
        <f t="shared" si="0"/>
        <v>1970</v>
      </c>
    </row>
    <row r="110" spans="15:15" x14ac:dyDescent="0.3">
      <c r="O110" s="70">
        <f t="shared" si="0"/>
        <v>1969</v>
      </c>
    </row>
    <row r="111" spans="15:15" x14ac:dyDescent="0.3">
      <c r="O111" s="70">
        <f t="shared" si="0"/>
        <v>1968</v>
      </c>
    </row>
    <row r="112" spans="15:15" x14ac:dyDescent="0.3">
      <c r="O112" s="70">
        <f t="shared" si="0"/>
        <v>1967</v>
      </c>
    </row>
    <row r="113" spans="15:15" x14ac:dyDescent="0.3">
      <c r="O113" s="70">
        <f t="shared" si="0"/>
        <v>1966</v>
      </c>
    </row>
    <row r="114" spans="15:15" x14ac:dyDescent="0.3">
      <c r="O114" s="70">
        <f t="shared" si="0"/>
        <v>1965</v>
      </c>
    </row>
    <row r="115" spans="15:15" x14ac:dyDescent="0.3">
      <c r="O115" s="70">
        <f t="shared" si="0"/>
        <v>1964</v>
      </c>
    </row>
    <row r="116" spans="15:15" x14ac:dyDescent="0.3">
      <c r="O116" s="70">
        <f t="shared" si="0"/>
        <v>1963</v>
      </c>
    </row>
    <row r="117" spans="15:15" x14ac:dyDescent="0.3">
      <c r="O117" s="70">
        <f t="shared" si="0"/>
        <v>1962</v>
      </c>
    </row>
    <row r="118" spans="15:15" x14ac:dyDescent="0.3">
      <c r="O118" s="70">
        <f t="shared" si="0"/>
        <v>1961</v>
      </c>
    </row>
    <row r="119" spans="15:15" x14ac:dyDescent="0.3">
      <c r="O119" s="70">
        <f t="shared" si="0"/>
        <v>1960</v>
      </c>
    </row>
    <row r="120" spans="15:15" x14ac:dyDescent="0.3">
      <c r="O120" s="70">
        <f t="shared" si="0"/>
        <v>1959</v>
      </c>
    </row>
    <row r="121" spans="15:15" x14ac:dyDescent="0.3">
      <c r="O121" s="70">
        <f t="shared" si="0"/>
        <v>1958</v>
      </c>
    </row>
    <row r="122" spans="15:15" x14ac:dyDescent="0.3">
      <c r="O122" s="70">
        <f t="shared" si="0"/>
        <v>1957</v>
      </c>
    </row>
    <row r="123" spans="15:15" x14ac:dyDescent="0.3">
      <c r="O123" s="70">
        <f t="shared" si="0"/>
        <v>1956</v>
      </c>
    </row>
    <row r="124" spans="15:15" x14ac:dyDescent="0.3">
      <c r="O124" s="70">
        <f t="shared" si="0"/>
        <v>1955</v>
      </c>
    </row>
    <row r="125" spans="15:15" x14ac:dyDescent="0.3">
      <c r="O125" s="70">
        <f t="shared" si="0"/>
        <v>1954</v>
      </c>
    </row>
    <row r="126" spans="15:15" x14ac:dyDescent="0.3">
      <c r="O126" s="70">
        <f t="shared" si="0"/>
        <v>1953</v>
      </c>
    </row>
    <row r="127" spans="15:15" x14ac:dyDescent="0.3">
      <c r="O127" s="70">
        <f t="shared" si="0"/>
        <v>1952</v>
      </c>
    </row>
    <row r="128" spans="15:15" x14ac:dyDescent="0.3">
      <c r="O128" s="70">
        <f t="shared" ref="O128:O191" si="1">+O127-1</f>
        <v>1951</v>
      </c>
    </row>
    <row r="129" spans="15:15" x14ac:dyDescent="0.3">
      <c r="O129" s="70">
        <f t="shared" si="1"/>
        <v>1950</v>
      </c>
    </row>
    <row r="130" spans="15:15" x14ac:dyDescent="0.3">
      <c r="O130" s="70">
        <f t="shared" si="1"/>
        <v>1949</v>
      </c>
    </row>
    <row r="131" spans="15:15" x14ac:dyDescent="0.3">
      <c r="O131" s="70">
        <f t="shared" si="1"/>
        <v>1948</v>
      </c>
    </row>
    <row r="132" spans="15:15" x14ac:dyDescent="0.3">
      <c r="O132" s="70">
        <f t="shared" si="1"/>
        <v>1947</v>
      </c>
    </row>
    <row r="133" spans="15:15" x14ac:dyDescent="0.3">
      <c r="O133" s="70">
        <f t="shared" si="1"/>
        <v>1946</v>
      </c>
    </row>
    <row r="134" spans="15:15" x14ac:dyDescent="0.3">
      <c r="O134" s="70">
        <f t="shared" si="1"/>
        <v>1945</v>
      </c>
    </row>
    <row r="135" spans="15:15" x14ac:dyDescent="0.3">
      <c r="O135" s="70">
        <f t="shared" si="1"/>
        <v>1944</v>
      </c>
    </row>
    <row r="136" spans="15:15" x14ac:dyDescent="0.3">
      <c r="O136" s="70">
        <f t="shared" si="1"/>
        <v>1943</v>
      </c>
    </row>
    <row r="137" spans="15:15" x14ac:dyDescent="0.3">
      <c r="O137" s="70">
        <f t="shared" si="1"/>
        <v>1942</v>
      </c>
    </row>
    <row r="138" spans="15:15" x14ac:dyDescent="0.3">
      <c r="O138" s="70">
        <f t="shared" si="1"/>
        <v>1941</v>
      </c>
    </row>
    <row r="139" spans="15:15" x14ac:dyDescent="0.3">
      <c r="O139" s="70">
        <f t="shared" si="1"/>
        <v>1940</v>
      </c>
    </row>
    <row r="140" spans="15:15" x14ac:dyDescent="0.3">
      <c r="O140" s="70">
        <f t="shared" si="1"/>
        <v>1939</v>
      </c>
    </row>
    <row r="141" spans="15:15" x14ac:dyDescent="0.3">
      <c r="O141" s="70">
        <f t="shared" si="1"/>
        <v>1938</v>
      </c>
    </row>
    <row r="142" spans="15:15" x14ac:dyDescent="0.3">
      <c r="O142" s="70">
        <f t="shared" si="1"/>
        <v>1937</v>
      </c>
    </row>
    <row r="143" spans="15:15" x14ac:dyDescent="0.3">
      <c r="O143" s="70">
        <f t="shared" si="1"/>
        <v>1936</v>
      </c>
    </row>
    <row r="144" spans="15:15" x14ac:dyDescent="0.3">
      <c r="O144" s="70">
        <f t="shared" si="1"/>
        <v>1935</v>
      </c>
    </row>
    <row r="145" spans="15:15" x14ac:dyDescent="0.3">
      <c r="O145" s="70">
        <f t="shared" si="1"/>
        <v>1934</v>
      </c>
    </row>
    <row r="146" spans="15:15" x14ac:dyDescent="0.3">
      <c r="O146" s="70">
        <f t="shared" si="1"/>
        <v>1933</v>
      </c>
    </row>
    <row r="147" spans="15:15" x14ac:dyDescent="0.3">
      <c r="O147" s="70">
        <f t="shared" si="1"/>
        <v>1932</v>
      </c>
    </row>
    <row r="148" spans="15:15" x14ac:dyDescent="0.3">
      <c r="O148" s="70">
        <f t="shared" si="1"/>
        <v>1931</v>
      </c>
    </row>
    <row r="149" spans="15:15" x14ac:dyDescent="0.3">
      <c r="O149" s="70">
        <f t="shared" si="1"/>
        <v>1930</v>
      </c>
    </row>
    <row r="150" spans="15:15" x14ac:dyDescent="0.3">
      <c r="O150" s="70">
        <f t="shared" si="1"/>
        <v>1929</v>
      </c>
    </row>
    <row r="151" spans="15:15" x14ac:dyDescent="0.3">
      <c r="O151" s="70">
        <f t="shared" si="1"/>
        <v>1928</v>
      </c>
    </row>
    <row r="152" spans="15:15" x14ac:dyDescent="0.3">
      <c r="O152" s="70">
        <f t="shared" si="1"/>
        <v>1927</v>
      </c>
    </row>
    <row r="153" spans="15:15" x14ac:dyDescent="0.3">
      <c r="O153" s="70">
        <f t="shared" si="1"/>
        <v>1926</v>
      </c>
    </row>
    <row r="154" spans="15:15" x14ac:dyDescent="0.3">
      <c r="O154" s="70">
        <f t="shared" si="1"/>
        <v>1925</v>
      </c>
    </row>
    <row r="155" spans="15:15" x14ac:dyDescent="0.3">
      <c r="O155" s="70">
        <f t="shared" si="1"/>
        <v>1924</v>
      </c>
    </row>
    <row r="156" spans="15:15" x14ac:dyDescent="0.3">
      <c r="O156" s="70">
        <f t="shared" si="1"/>
        <v>1923</v>
      </c>
    </row>
    <row r="157" spans="15:15" x14ac:dyDescent="0.3">
      <c r="O157" s="70">
        <f t="shared" si="1"/>
        <v>1922</v>
      </c>
    </row>
    <row r="158" spans="15:15" x14ac:dyDescent="0.3">
      <c r="O158" s="70">
        <f t="shared" si="1"/>
        <v>1921</v>
      </c>
    </row>
    <row r="159" spans="15:15" x14ac:dyDescent="0.3">
      <c r="O159" s="70">
        <f t="shared" si="1"/>
        <v>1920</v>
      </c>
    </row>
    <row r="160" spans="15:15" x14ac:dyDescent="0.3">
      <c r="O160" s="70">
        <f t="shared" si="1"/>
        <v>1919</v>
      </c>
    </row>
    <row r="161" spans="15:15" x14ac:dyDescent="0.3">
      <c r="O161" s="70">
        <f t="shared" si="1"/>
        <v>1918</v>
      </c>
    </row>
    <row r="162" spans="15:15" x14ac:dyDescent="0.3">
      <c r="O162" s="70">
        <f t="shared" si="1"/>
        <v>1917</v>
      </c>
    </row>
    <row r="163" spans="15:15" x14ac:dyDescent="0.3">
      <c r="O163" s="70">
        <f t="shared" si="1"/>
        <v>1916</v>
      </c>
    </row>
    <row r="164" spans="15:15" x14ac:dyDescent="0.3">
      <c r="O164" s="70">
        <f t="shared" si="1"/>
        <v>1915</v>
      </c>
    </row>
    <row r="165" spans="15:15" x14ac:dyDescent="0.3">
      <c r="O165" s="70">
        <f t="shared" si="1"/>
        <v>1914</v>
      </c>
    </row>
    <row r="166" spans="15:15" x14ac:dyDescent="0.3">
      <c r="O166" s="70">
        <f t="shared" si="1"/>
        <v>1913</v>
      </c>
    </row>
    <row r="167" spans="15:15" x14ac:dyDescent="0.3">
      <c r="O167" s="70">
        <f t="shared" si="1"/>
        <v>1912</v>
      </c>
    </row>
    <row r="168" spans="15:15" x14ac:dyDescent="0.3">
      <c r="O168" s="70">
        <f t="shared" si="1"/>
        <v>1911</v>
      </c>
    </row>
    <row r="169" spans="15:15" x14ac:dyDescent="0.3">
      <c r="O169" s="70">
        <f t="shared" si="1"/>
        <v>1910</v>
      </c>
    </row>
    <row r="170" spans="15:15" x14ac:dyDescent="0.3">
      <c r="O170" s="70">
        <f t="shared" si="1"/>
        <v>1909</v>
      </c>
    </row>
    <row r="171" spans="15:15" x14ac:dyDescent="0.3">
      <c r="O171" s="70">
        <f t="shared" si="1"/>
        <v>1908</v>
      </c>
    </row>
    <row r="172" spans="15:15" x14ac:dyDescent="0.3">
      <c r="O172" s="70">
        <f t="shared" si="1"/>
        <v>1907</v>
      </c>
    </row>
    <row r="173" spans="15:15" x14ac:dyDescent="0.3">
      <c r="O173" s="70">
        <f t="shared" si="1"/>
        <v>1906</v>
      </c>
    </row>
    <row r="174" spans="15:15" x14ac:dyDescent="0.3">
      <c r="O174" s="70">
        <f t="shared" si="1"/>
        <v>1905</v>
      </c>
    </row>
    <row r="175" spans="15:15" x14ac:dyDescent="0.3">
      <c r="O175" s="70">
        <f t="shared" si="1"/>
        <v>1904</v>
      </c>
    </row>
    <row r="176" spans="15:15" x14ac:dyDescent="0.3">
      <c r="O176" s="70">
        <f t="shared" si="1"/>
        <v>1903</v>
      </c>
    </row>
    <row r="177" spans="15:15" x14ac:dyDescent="0.3">
      <c r="O177" s="70">
        <f t="shared" si="1"/>
        <v>1902</v>
      </c>
    </row>
    <row r="178" spans="15:15" x14ac:dyDescent="0.3">
      <c r="O178" s="70">
        <f t="shared" si="1"/>
        <v>1901</v>
      </c>
    </row>
    <row r="179" spans="15:15" x14ac:dyDescent="0.3">
      <c r="O179" s="70">
        <f t="shared" si="1"/>
        <v>1900</v>
      </c>
    </row>
    <row r="180" spans="15:15" x14ac:dyDescent="0.3">
      <c r="O180" s="70">
        <f t="shared" si="1"/>
        <v>1899</v>
      </c>
    </row>
    <row r="181" spans="15:15" x14ac:dyDescent="0.3">
      <c r="O181" s="70">
        <f t="shared" si="1"/>
        <v>1898</v>
      </c>
    </row>
    <row r="182" spans="15:15" x14ac:dyDescent="0.3">
      <c r="O182" s="70">
        <f t="shared" si="1"/>
        <v>1897</v>
      </c>
    </row>
    <row r="183" spans="15:15" x14ac:dyDescent="0.3">
      <c r="O183" s="70">
        <f t="shared" si="1"/>
        <v>1896</v>
      </c>
    </row>
    <row r="184" spans="15:15" x14ac:dyDescent="0.3">
      <c r="O184" s="70">
        <f t="shared" si="1"/>
        <v>1895</v>
      </c>
    </row>
    <row r="185" spans="15:15" x14ac:dyDescent="0.3">
      <c r="O185" s="70">
        <f t="shared" si="1"/>
        <v>1894</v>
      </c>
    </row>
    <row r="186" spans="15:15" x14ac:dyDescent="0.3">
      <c r="O186" s="70">
        <f t="shared" si="1"/>
        <v>1893</v>
      </c>
    </row>
    <row r="187" spans="15:15" x14ac:dyDescent="0.3">
      <c r="O187" s="70">
        <f t="shared" si="1"/>
        <v>1892</v>
      </c>
    </row>
    <row r="188" spans="15:15" x14ac:dyDescent="0.3">
      <c r="O188" s="70">
        <f t="shared" si="1"/>
        <v>1891</v>
      </c>
    </row>
    <row r="189" spans="15:15" x14ac:dyDescent="0.3">
      <c r="O189" s="70">
        <f t="shared" si="1"/>
        <v>1890</v>
      </c>
    </row>
    <row r="190" spans="15:15" x14ac:dyDescent="0.3">
      <c r="O190" s="70">
        <f t="shared" si="1"/>
        <v>1889</v>
      </c>
    </row>
    <row r="191" spans="15:15" x14ac:dyDescent="0.3">
      <c r="O191" s="70">
        <f t="shared" si="1"/>
        <v>1888</v>
      </c>
    </row>
    <row r="192" spans="15:15" x14ac:dyDescent="0.3">
      <c r="O192" s="70">
        <f t="shared" ref="O192:O231" si="2">+O191-1</f>
        <v>1887</v>
      </c>
    </row>
    <row r="193" spans="15:15" x14ac:dyDescent="0.3">
      <c r="O193" s="70">
        <f t="shared" si="2"/>
        <v>1886</v>
      </c>
    </row>
    <row r="194" spans="15:15" x14ac:dyDescent="0.3">
      <c r="O194" s="70">
        <f t="shared" si="2"/>
        <v>1885</v>
      </c>
    </row>
    <row r="195" spans="15:15" x14ac:dyDescent="0.3">
      <c r="O195" s="70">
        <f t="shared" si="2"/>
        <v>1884</v>
      </c>
    </row>
    <row r="196" spans="15:15" x14ac:dyDescent="0.3">
      <c r="O196" s="70">
        <f t="shared" si="2"/>
        <v>1883</v>
      </c>
    </row>
    <row r="197" spans="15:15" x14ac:dyDescent="0.3">
      <c r="O197" s="70">
        <f t="shared" si="2"/>
        <v>1882</v>
      </c>
    </row>
    <row r="198" spans="15:15" x14ac:dyDescent="0.3">
      <c r="O198" s="70">
        <f t="shared" si="2"/>
        <v>1881</v>
      </c>
    </row>
    <row r="199" spans="15:15" x14ac:dyDescent="0.3">
      <c r="O199" s="70">
        <f t="shared" si="2"/>
        <v>1880</v>
      </c>
    </row>
    <row r="200" spans="15:15" x14ac:dyDescent="0.3">
      <c r="O200" s="70">
        <f t="shared" si="2"/>
        <v>1879</v>
      </c>
    </row>
    <row r="201" spans="15:15" x14ac:dyDescent="0.3">
      <c r="O201" s="70">
        <f t="shared" si="2"/>
        <v>1878</v>
      </c>
    </row>
    <row r="202" spans="15:15" x14ac:dyDescent="0.3">
      <c r="O202" s="70">
        <f t="shared" si="2"/>
        <v>1877</v>
      </c>
    </row>
    <row r="203" spans="15:15" x14ac:dyDescent="0.3">
      <c r="O203" s="70">
        <f t="shared" si="2"/>
        <v>1876</v>
      </c>
    </row>
    <row r="204" spans="15:15" x14ac:dyDescent="0.3">
      <c r="O204" s="70">
        <f t="shared" si="2"/>
        <v>1875</v>
      </c>
    </row>
    <row r="205" spans="15:15" x14ac:dyDescent="0.3">
      <c r="O205" s="70">
        <f t="shared" si="2"/>
        <v>1874</v>
      </c>
    </row>
    <row r="206" spans="15:15" x14ac:dyDescent="0.3">
      <c r="O206" s="70">
        <f t="shared" si="2"/>
        <v>1873</v>
      </c>
    </row>
    <row r="207" spans="15:15" x14ac:dyDescent="0.3">
      <c r="O207" s="70">
        <f t="shared" si="2"/>
        <v>1872</v>
      </c>
    </row>
    <row r="208" spans="15:15" x14ac:dyDescent="0.3">
      <c r="O208" s="70">
        <f t="shared" si="2"/>
        <v>1871</v>
      </c>
    </row>
    <row r="209" spans="15:15" x14ac:dyDescent="0.3">
      <c r="O209" s="70">
        <f t="shared" si="2"/>
        <v>1870</v>
      </c>
    </row>
    <row r="210" spans="15:15" x14ac:dyDescent="0.3">
      <c r="O210" s="70">
        <f t="shared" si="2"/>
        <v>1869</v>
      </c>
    </row>
    <row r="211" spans="15:15" x14ac:dyDescent="0.3">
      <c r="O211" s="70">
        <f t="shared" si="2"/>
        <v>1868</v>
      </c>
    </row>
    <row r="212" spans="15:15" x14ac:dyDescent="0.3">
      <c r="O212" s="70">
        <f t="shared" si="2"/>
        <v>1867</v>
      </c>
    </row>
    <row r="213" spans="15:15" x14ac:dyDescent="0.3">
      <c r="O213" s="70">
        <f t="shared" si="2"/>
        <v>1866</v>
      </c>
    </row>
    <row r="214" spans="15:15" x14ac:dyDescent="0.3">
      <c r="O214" s="70">
        <f t="shared" si="2"/>
        <v>1865</v>
      </c>
    </row>
    <row r="215" spans="15:15" x14ac:dyDescent="0.3">
      <c r="O215" s="70">
        <f t="shared" si="2"/>
        <v>1864</v>
      </c>
    </row>
    <row r="216" spans="15:15" x14ac:dyDescent="0.3">
      <c r="O216" s="70">
        <f t="shared" si="2"/>
        <v>1863</v>
      </c>
    </row>
    <row r="217" spans="15:15" x14ac:dyDescent="0.3">
      <c r="O217" s="70">
        <f t="shared" si="2"/>
        <v>1862</v>
      </c>
    </row>
    <row r="218" spans="15:15" x14ac:dyDescent="0.3">
      <c r="O218" s="70">
        <f t="shared" si="2"/>
        <v>1861</v>
      </c>
    </row>
    <row r="219" spans="15:15" x14ac:dyDescent="0.3">
      <c r="O219" s="70">
        <f t="shared" si="2"/>
        <v>1860</v>
      </c>
    </row>
    <row r="220" spans="15:15" x14ac:dyDescent="0.3">
      <c r="O220" s="70">
        <f t="shared" si="2"/>
        <v>1859</v>
      </c>
    </row>
    <row r="221" spans="15:15" x14ac:dyDescent="0.3">
      <c r="O221" s="70">
        <f t="shared" si="2"/>
        <v>1858</v>
      </c>
    </row>
    <row r="222" spans="15:15" x14ac:dyDescent="0.3">
      <c r="O222" s="70">
        <f t="shared" si="2"/>
        <v>1857</v>
      </c>
    </row>
    <row r="223" spans="15:15" x14ac:dyDescent="0.3">
      <c r="O223" s="70">
        <f t="shared" si="2"/>
        <v>1856</v>
      </c>
    </row>
    <row r="224" spans="15:15" x14ac:dyDescent="0.3">
      <c r="O224" s="70">
        <f t="shared" si="2"/>
        <v>1855</v>
      </c>
    </row>
    <row r="225" spans="15:15" x14ac:dyDescent="0.3">
      <c r="O225" s="70">
        <f t="shared" si="2"/>
        <v>1854</v>
      </c>
    </row>
    <row r="226" spans="15:15" x14ac:dyDescent="0.3">
      <c r="O226" s="70">
        <f t="shared" si="2"/>
        <v>1853</v>
      </c>
    </row>
    <row r="227" spans="15:15" x14ac:dyDescent="0.3">
      <c r="O227" s="70">
        <f t="shared" si="2"/>
        <v>1852</v>
      </c>
    </row>
    <row r="228" spans="15:15" x14ac:dyDescent="0.3">
      <c r="O228" s="70">
        <f t="shared" si="2"/>
        <v>1851</v>
      </c>
    </row>
    <row r="229" spans="15:15" x14ac:dyDescent="0.3">
      <c r="O229" s="70">
        <f t="shared" si="2"/>
        <v>1850</v>
      </c>
    </row>
    <row r="230" spans="15:15" x14ac:dyDescent="0.3">
      <c r="O230" s="70">
        <f t="shared" si="2"/>
        <v>1849</v>
      </c>
    </row>
    <row r="231" spans="15:15" x14ac:dyDescent="0.3">
      <c r="O231" s="70">
        <f t="shared" si="2"/>
        <v>1848</v>
      </c>
    </row>
    <row r="232" spans="15:15" x14ac:dyDescent="0.3">
      <c r="O232" s="70"/>
    </row>
    <row r="233" spans="15:15" x14ac:dyDescent="0.3">
      <c r="O233" s="70"/>
    </row>
    <row r="234" spans="15:15" x14ac:dyDescent="0.3">
      <c r="O234" s="70"/>
    </row>
    <row r="235" spans="15:15" x14ac:dyDescent="0.3">
      <c r="O235" s="70"/>
    </row>
    <row r="236" spans="15:15" x14ac:dyDescent="0.3">
      <c r="O236" s="70"/>
    </row>
    <row r="237" spans="15:15" x14ac:dyDescent="0.3">
      <c r="O237" s="70"/>
    </row>
    <row r="238" spans="15:15" x14ac:dyDescent="0.3">
      <c r="O238" s="70"/>
    </row>
    <row r="239" spans="15:15" x14ac:dyDescent="0.3">
      <c r="O239" s="70"/>
    </row>
    <row r="240" spans="15:15" x14ac:dyDescent="0.3">
      <c r="O240" s="70"/>
    </row>
    <row r="241" spans="15:15" x14ac:dyDescent="0.3">
      <c r="O241" s="70"/>
    </row>
    <row r="242" spans="15:15" x14ac:dyDescent="0.3">
      <c r="O242" s="70"/>
    </row>
    <row r="243" spans="15:15" x14ac:dyDescent="0.3">
      <c r="O243" s="70"/>
    </row>
    <row r="244" spans="15:15" x14ac:dyDescent="0.3">
      <c r="O244" s="70"/>
    </row>
    <row r="245" spans="15:15" x14ac:dyDescent="0.3">
      <c r="O245" s="70"/>
    </row>
    <row r="246" spans="15:15" x14ac:dyDescent="0.3">
      <c r="O246" s="70"/>
    </row>
    <row r="247" spans="15:15" x14ac:dyDescent="0.3">
      <c r="O247" s="70"/>
    </row>
    <row r="248" spans="15:15" x14ac:dyDescent="0.3">
      <c r="O248" s="70"/>
    </row>
    <row r="249" spans="15:15" x14ac:dyDescent="0.3">
      <c r="O249" s="70"/>
    </row>
    <row r="250" spans="15:15" x14ac:dyDescent="0.3">
      <c r="O250" s="70"/>
    </row>
    <row r="251" spans="15:15" x14ac:dyDescent="0.3">
      <c r="O251" s="70"/>
    </row>
    <row r="252" spans="15:15" x14ac:dyDescent="0.3">
      <c r="O252" s="70"/>
    </row>
    <row r="253" spans="15:15" x14ac:dyDescent="0.3">
      <c r="O253" s="70"/>
    </row>
    <row r="254" spans="15:15" x14ac:dyDescent="0.3">
      <c r="O254" s="70"/>
    </row>
    <row r="255" spans="15:15" x14ac:dyDescent="0.3">
      <c r="O255" s="70"/>
    </row>
    <row r="256" spans="15:15" x14ac:dyDescent="0.3">
      <c r="O256" s="70"/>
    </row>
    <row r="257" spans="15:15" x14ac:dyDescent="0.3">
      <c r="O257" s="70"/>
    </row>
    <row r="258" spans="15:15" x14ac:dyDescent="0.3">
      <c r="O258" s="70"/>
    </row>
    <row r="259" spans="15:15" x14ac:dyDescent="0.3">
      <c r="O259" s="70"/>
    </row>
    <row r="260" spans="15:15" x14ac:dyDescent="0.3">
      <c r="O260" s="70"/>
    </row>
    <row r="261" spans="15:15" x14ac:dyDescent="0.3">
      <c r="O261" s="70"/>
    </row>
    <row r="262" spans="15:15" x14ac:dyDescent="0.3">
      <c r="O262" s="70"/>
    </row>
    <row r="263" spans="15:15" x14ac:dyDescent="0.3">
      <c r="O263" s="70"/>
    </row>
    <row r="264" spans="15:15" x14ac:dyDescent="0.3">
      <c r="O264" s="70"/>
    </row>
    <row r="265" spans="15:15" x14ac:dyDescent="0.3">
      <c r="O265" s="70"/>
    </row>
    <row r="266" spans="15:15" x14ac:dyDescent="0.3">
      <c r="O266" s="70"/>
    </row>
    <row r="267" spans="15:15" x14ac:dyDescent="0.3">
      <c r="O267" s="70"/>
    </row>
    <row r="268" spans="15:15" x14ac:dyDescent="0.3">
      <c r="O268" s="70"/>
    </row>
    <row r="269" spans="15:15" x14ac:dyDescent="0.3">
      <c r="O269" s="70"/>
    </row>
    <row r="270" spans="15:15" x14ac:dyDescent="0.3">
      <c r="O270" s="70"/>
    </row>
    <row r="271" spans="15:15" x14ac:dyDescent="0.3">
      <c r="O271" s="70"/>
    </row>
    <row r="272" spans="15:15" x14ac:dyDescent="0.3">
      <c r="O272" s="70"/>
    </row>
    <row r="273" spans="15:15" x14ac:dyDescent="0.3">
      <c r="O273" s="70"/>
    </row>
    <row r="274" spans="15:15" x14ac:dyDescent="0.3">
      <c r="O274" s="70"/>
    </row>
    <row r="275" spans="15:15" x14ac:dyDescent="0.3">
      <c r="O275" s="70"/>
    </row>
    <row r="276" spans="15:15" x14ac:dyDescent="0.3">
      <c r="O276" s="70"/>
    </row>
    <row r="277" spans="15:15" x14ac:dyDescent="0.3">
      <c r="O277" s="70"/>
    </row>
    <row r="278" spans="15:15" x14ac:dyDescent="0.3">
      <c r="O278" s="70"/>
    </row>
    <row r="279" spans="15:15" x14ac:dyDescent="0.3">
      <c r="O279" s="70"/>
    </row>
    <row r="280" spans="15:15" x14ac:dyDescent="0.3">
      <c r="O280" s="70"/>
    </row>
    <row r="281" spans="15:15" x14ac:dyDescent="0.3">
      <c r="O281" s="70"/>
    </row>
    <row r="282" spans="15:15" x14ac:dyDescent="0.3">
      <c r="O282" s="70"/>
    </row>
    <row r="283" spans="15:15" x14ac:dyDescent="0.3">
      <c r="O283" s="70"/>
    </row>
    <row r="284" spans="15:15" x14ac:dyDescent="0.3">
      <c r="O284" s="70"/>
    </row>
    <row r="285" spans="15:15" x14ac:dyDescent="0.3">
      <c r="O285" s="70"/>
    </row>
    <row r="286" spans="15:15" x14ac:dyDescent="0.3">
      <c r="O286" s="70"/>
    </row>
    <row r="287" spans="15:15" x14ac:dyDescent="0.3">
      <c r="O287" s="70"/>
    </row>
    <row r="288" spans="15:15" x14ac:dyDescent="0.3">
      <c r="O288" s="70"/>
    </row>
    <row r="289" spans="15:15" x14ac:dyDescent="0.3">
      <c r="O289" s="70"/>
    </row>
    <row r="290" spans="15:15" x14ac:dyDescent="0.3">
      <c r="O290" s="70"/>
    </row>
    <row r="291" spans="15:15" x14ac:dyDescent="0.3">
      <c r="O291" s="70"/>
    </row>
    <row r="292" spans="15:15" x14ac:dyDescent="0.3">
      <c r="O292" s="70"/>
    </row>
    <row r="293" spans="15:15" x14ac:dyDescent="0.3">
      <c r="O293" s="70"/>
    </row>
    <row r="294" spans="15:15" x14ac:dyDescent="0.3">
      <c r="O294" s="70"/>
    </row>
    <row r="295" spans="15:15" x14ac:dyDescent="0.3">
      <c r="O295" s="70"/>
    </row>
    <row r="296" spans="15:15" x14ac:dyDescent="0.3">
      <c r="O296" s="70"/>
    </row>
    <row r="297" spans="15:15" x14ac:dyDescent="0.3">
      <c r="O297" s="70"/>
    </row>
    <row r="298" spans="15:15" x14ac:dyDescent="0.3">
      <c r="O298" s="70"/>
    </row>
    <row r="299" spans="15:15" x14ac:dyDescent="0.3">
      <c r="O299" s="70"/>
    </row>
    <row r="300" spans="15:15" x14ac:dyDescent="0.3">
      <c r="O300" s="70"/>
    </row>
    <row r="301" spans="15:15" x14ac:dyDescent="0.3">
      <c r="O301" s="70"/>
    </row>
    <row r="302" spans="15:15" x14ac:dyDescent="0.3">
      <c r="O302" s="70"/>
    </row>
    <row r="303" spans="15:15" x14ac:dyDescent="0.3">
      <c r="O303" s="70"/>
    </row>
    <row r="304" spans="15:15" x14ac:dyDescent="0.3">
      <c r="O304" s="70"/>
    </row>
    <row r="305" spans="15:15" x14ac:dyDescent="0.3">
      <c r="O305" s="70"/>
    </row>
    <row r="306" spans="15:15" x14ac:dyDescent="0.3">
      <c r="O306" s="70"/>
    </row>
    <row r="307" spans="15:15" x14ac:dyDescent="0.3">
      <c r="O307" s="70"/>
    </row>
    <row r="308" spans="15:15" x14ac:dyDescent="0.3">
      <c r="O308" s="70"/>
    </row>
    <row r="309" spans="15:15" x14ac:dyDescent="0.3">
      <c r="O309" s="70"/>
    </row>
    <row r="310" spans="15:15" x14ac:dyDescent="0.3">
      <c r="O310" s="70"/>
    </row>
    <row r="311" spans="15:15" x14ac:dyDescent="0.3">
      <c r="O311" s="70"/>
    </row>
    <row r="312" spans="15:15" x14ac:dyDescent="0.3">
      <c r="O312" s="70"/>
    </row>
    <row r="313" spans="15:15" x14ac:dyDescent="0.3">
      <c r="O313" s="70"/>
    </row>
    <row r="314" spans="15:15" x14ac:dyDescent="0.3">
      <c r="O314" s="70"/>
    </row>
    <row r="315" spans="15:15" x14ac:dyDescent="0.3">
      <c r="O315" s="70"/>
    </row>
    <row r="316" spans="15:15" x14ac:dyDescent="0.3">
      <c r="O316" s="70"/>
    </row>
    <row r="317" spans="15:15" x14ac:dyDescent="0.3">
      <c r="O317" s="70"/>
    </row>
    <row r="318" spans="15:15" x14ac:dyDescent="0.3">
      <c r="O318" s="70"/>
    </row>
    <row r="319" spans="15:15" x14ac:dyDescent="0.3">
      <c r="O319" s="70"/>
    </row>
    <row r="320" spans="15:15" x14ac:dyDescent="0.3">
      <c r="O320" s="70"/>
    </row>
    <row r="321" spans="15:15" x14ac:dyDescent="0.3">
      <c r="O321" s="70"/>
    </row>
    <row r="322" spans="15:15" x14ac:dyDescent="0.3">
      <c r="O322" s="70"/>
    </row>
    <row r="323" spans="15:15" x14ac:dyDescent="0.3">
      <c r="O323" s="70"/>
    </row>
    <row r="324" spans="15:15" x14ac:dyDescent="0.3">
      <c r="O324" s="70"/>
    </row>
    <row r="325" spans="15:15" x14ac:dyDescent="0.3">
      <c r="O325" s="70"/>
    </row>
    <row r="326" spans="15:15" x14ac:dyDescent="0.3">
      <c r="O326" s="70"/>
    </row>
    <row r="327" spans="15:15" x14ac:dyDescent="0.3">
      <c r="O327" s="70"/>
    </row>
    <row r="328" spans="15:15" x14ac:dyDescent="0.3">
      <c r="O328" s="70"/>
    </row>
    <row r="329" spans="15:15" x14ac:dyDescent="0.3">
      <c r="O329" s="70"/>
    </row>
    <row r="330" spans="15:15" x14ac:dyDescent="0.3">
      <c r="O330" s="70"/>
    </row>
    <row r="331" spans="15:15" x14ac:dyDescent="0.3">
      <c r="O331" s="70"/>
    </row>
    <row r="332" spans="15:15" x14ac:dyDescent="0.3">
      <c r="O332" s="70"/>
    </row>
    <row r="333" spans="15:15" x14ac:dyDescent="0.3">
      <c r="O333" s="70"/>
    </row>
    <row r="334" spans="15:15" x14ac:dyDescent="0.3">
      <c r="O334" s="70"/>
    </row>
    <row r="335" spans="15:15" x14ac:dyDescent="0.3">
      <c r="O335" s="70"/>
    </row>
    <row r="336" spans="15:15" x14ac:dyDescent="0.3">
      <c r="O336" s="70"/>
    </row>
    <row r="337" spans="15:15" x14ac:dyDescent="0.3">
      <c r="O337" s="70"/>
    </row>
    <row r="338" spans="15:15" x14ac:dyDescent="0.3">
      <c r="O338" s="70"/>
    </row>
    <row r="339" spans="15:15" x14ac:dyDescent="0.3">
      <c r="O339" s="70"/>
    </row>
    <row r="340" spans="15:15" x14ac:dyDescent="0.3">
      <c r="O340" s="70"/>
    </row>
    <row r="341" spans="15:15" x14ac:dyDescent="0.3">
      <c r="O341" s="70"/>
    </row>
    <row r="342" spans="15:15" x14ac:dyDescent="0.3">
      <c r="O342" s="70"/>
    </row>
    <row r="343" spans="15:15" x14ac:dyDescent="0.3">
      <c r="O343" s="70"/>
    </row>
    <row r="344" spans="15:15" x14ac:dyDescent="0.3">
      <c r="O344" s="70"/>
    </row>
    <row r="345" spans="15:15" x14ac:dyDescent="0.3">
      <c r="O345" s="70"/>
    </row>
    <row r="346" spans="15:15" x14ac:dyDescent="0.3">
      <c r="O346" s="70"/>
    </row>
    <row r="347" spans="15:15" x14ac:dyDescent="0.3">
      <c r="O347" s="70"/>
    </row>
    <row r="348" spans="15:15" x14ac:dyDescent="0.3">
      <c r="O348" s="70"/>
    </row>
    <row r="349" spans="15:15" x14ac:dyDescent="0.3">
      <c r="O349" s="70"/>
    </row>
    <row r="350" spans="15:15" x14ac:dyDescent="0.3">
      <c r="O350" s="70"/>
    </row>
    <row r="351" spans="15:15" x14ac:dyDescent="0.3">
      <c r="O351" s="70"/>
    </row>
    <row r="352" spans="15:15" x14ac:dyDescent="0.3">
      <c r="O352" s="70"/>
    </row>
    <row r="353" spans="15:15" x14ac:dyDescent="0.3">
      <c r="O353" s="70"/>
    </row>
    <row r="354" spans="15:15" x14ac:dyDescent="0.3">
      <c r="O354" s="70"/>
    </row>
    <row r="355" spans="15:15" x14ac:dyDescent="0.3">
      <c r="O355" s="70"/>
    </row>
    <row r="356" spans="15:15" x14ac:dyDescent="0.3">
      <c r="O356" s="70"/>
    </row>
    <row r="357" spans="15:15" x14ac:dyDescent="0.3">
      <c r="O357" s="70"/>
    </row>
    <row r="358" spans="15:15" x14ac:dyDescent="0.3">
      <c r="O358" s="70"/>
    </row>
    <row r="359" spans="15:15" x14ac:dyDescent="0.3">
      <c r="O359" s="70"/>
    </row>
    <row r="360" spans="15:15" x14ac:dyDescent="0.3">
      <c r="O360" s="70"/>
    </row>
    <row r="361" spans="15:15" x14ac:dyDescent="0.3">
      <c r="O361" s="70"/>
    </row>
    <row r="362" spans="15:15" x14ac:dyDescent="0.3">
      <c r="O362" s="70"/>
    </row>
    <row r="363" spans="15:15" x14ac:dyDescent="0.3">
      <c r="O363" s="70"/>
    </row>
    <row r="364" spans="15:15" x14ac:dyDescent="0.3">
      <c r="O364" s="70"/>
    </row>
    <row r="365" spans="15:15" x14ac:dyDescent="0.3">
      <c r="O365" s="70"/>
    </row>
    <row r="366" spans="15:15" x14ac:dyDescent="0.3">
      <c r="O366" s="70"/>
    </row>
    <row r="367" spans="15:15" x14ac:dyDescent="0.3">
      <c r="O367" s="70"/>
    </row>
    <row r="368" spans="15:15" x14ac:dyDescent="0.3">
      <c r="O368" s="70"/>
    </row>
    <row r="369" spans="15:15" x14ac:dyDescent="0.3">
      <c r="O369" s="70"/>
    </row>
    <row r="370" spans="15:15" x14ac:dyDescent="0.3">
      <c r="O370" s="70"/>
    </row>
    <row r="371" spans="15:15" x14ac:dyDescent="0.3">
      <c r="O371" s="70"/>
    </row>
    <row r="372" spans="15:15" x14ac:dyDescent="0.3">
      <c r="O372" s="70"/>
    </row>
    <row r="373" spans="15:15" x14ac:dyDescent="0.3">
      <c r="O373" s="70"/>
    </row>
    <row r="374" spans="15:15" x14ac:dyDescent="0.3">
      <c r="O374" s="70"/>
    </row>
    <row r="375" spans="15:15" x14ac:dyDescent="0.3">
      <c r="O375" s="70"/>
    </row>
    <row r="376" spans="15:15" x14ac:dyDescent="0.3">
      <c r="O376" s="70"/>
    </row>
    <row r="377" spans="15:15" x14ac:dyDescent="0.3">
      <c r="O377" s="70"/>
    </row>
    <row r="378" spans="15:15" x14ac:dyDescent="0.3">
      <c r="O378" s="70"/>
    </row>
    <row r="379" spans="15:15" x14ac:dyDescent="0.3">
      <c r="O379" s="70"/>
    </row>
    <row r="380" spans="15:15" x14ac:dyDescent="0.3">
      <c r="O380" s="70"/>
    </row>
    <row r="381" spans="15:15" x14ac:dyDescent="0.3">
      <c r="O381" s="70"/>
    </row>
    <row r="382" spans="15:15" x14ac:dyDescent="0.3">
      <c r="O382" s="70"/>
    </row>
    <row r="383" spans="15:15" x14ac:dyDescent="0.3">
      <c r="O383" s="70"/>
    </row>
    <row r="384" spans="15:15" x14ac:dyDescent="0.3">
      <c r="O384" s="70"/>
    </row>
    <row r="385" spans="15:15" x14ac:dyDescent="0.3">
      <c r="O385" s="70"/>
    </row>
    <row r="386" spans="15:15" x14ac:dyDescent="0.3">
      <c r="O386" s="70"/>
    </row>
    <row r="387" spans="15:15" x14ac:dyDescent="0.3">
      <c r="O387" s="70"/>
    </row>
    <row r="388" spans="15:15" x14ac:dyDescent="0.3">
      <c r="O388" s="70"/>
    </row>
    <row r="389" spans="15:15" x14ac:dyDescent="0.3">
      <c r="O389" s="70"/>
    </row>
    <row r="390" spans="15:15" x14ac:dyDescent="0.3">
      <c r="O390" s="70"/>
    </row>
    <row r="391" spans="15:15" x14ac:dyDescent="0.3">
      <c r="O391" s="70"/>
    </row>
    <row r="392" spans="15:15" x14ac:dyDescent="0.3">
      <c r="O392" s="70"/>
    </row>
    <row r="393" spans="15:15" x14ac:dyDescent="0.3">
      <c r="O393" s="70"/>
    </row>
    <row r="394" spans="15:15" x14ac:dyDescent="0.3">
      <c r="O394" s="70"/>
    </row>
    <row r="395" spans="15:15" x14ac:dyDescent="0.3">
      <c r="O395" s="70"/>
    </row>
    <row r="396" spans="15:15" x14ac:dyDescent="0.3">
      <c r="O396" s="70"/>
    </row>
    <row r="397" spans="15:15" x14ac:dyDescent="0.3">
      <c r="O397" s="70"/>
    </row>
    <row r="398" spans="15:15" x14ac:dyDescent="0.3">
      <c r="O398" s="70"/>
    </row>
    <row r="399" spans="15:15" x14ac:dyDescent="0.3">
      <c r="O399" s="70"/>
    </row>
    <row r="400" spans="15:15" x14ac:dyDescent="0.3">
      <c r="O400" s="70"/>
    </row>
    <row r="401" spans="15:15" x14ac:dyDescent="0.3">
      <c r="O401" s="70"/>
    </row>
    <row r="402" spans="15:15" x14ac:dyDescent="0.3">
      <c r="O402" s="70"/>
    </row>
    <row r="403" spans="15:15" x14ac:dyDescent="0.3">
      <c r="O403" s="70"/>
    </row>
    <row r="404" spans="15:15" x14ac:dyDescent="0.3">
      <c r="O404" s="70"/>
    </row>
    <row r="405" spans="15:15" x14ac:dyDescent="0.3">
      <c r="O405" s="70"/>
    </row>
    <row r="406" spans="15:15" x14ac:dyDescent="0.3">
      <c r="O406" s="70"/>
    </row>
    <row r="407" spans="15:15" x14ac:dyDescent="0.3">
      <c r="O407" s="70"/>
    </row>
    <row r="408" spans="15:15" x14ac:dyDescent="0.3">
      <c r="O408" s="70"/>
    </row>
    <row r="409" spans="15:15" x14ac:dyDescent="0.3">
      <c r="O409" s="70"/>
    </row>
    <row r="410" spans="15:15" x14ac:dyDescent="0.3">
      <c r="O410" s="70"/>
    </row>
    <row r="411" spans="15:15" x14ac:dyDescent="0.3">
      <c r="O411" s="70"/>
    </row>
    <row r="412" spans="15:15" x14ac:dyDescent="0.3">
      <c r="O412" s="70"/>
    </row>
    <row r="413" spans="15:15" x14ac:dyDescent="0.3">
      <c r="O413" s="70"/>
    </row>
    <row r="414" spans="15:15" x14ac:dyDescent="0.3">
      <c r="O414" s="70"/>
    </row>
    <row r="415" spans="15:15" x14ac:dyDescent="0.3">
      <c r="O415" s="70"/>
    </row>
    <row r="416" spans="15:15" x14ac:dyDescent="0.3">
      <c r="O416" s="70"/>
    </row>
    <row r="417" spans="15:15" x14ac:dyDescent="0.3">
      <c r="O417" s="70"/>
    </row>
    <row r="418" spans="15:15" x14ac:dyDescent="0.3">
      <c r="O418" s="70"/>
    </row>
    <row r="419" spans="15:15" x14ac:dyDescent="0.3">
      <c r="O419" s="70"/>
    </row>
    <row r="420" spans="15:15" x14ac:dyDescent="0.3">
      <c r="O420" s="70"/>
    </row>
    <row r="421" spans="15:15" x14ac:dyDescent="0.3">
      <c r="O421" s="70"/>
    </row>
    <row r="422" spans="15:15" x14ac:dyDescent="0.3">
      <c r="O422" s="70"/>
    </row>
    <row r="423" spans="15:15" x14ac:dyDescent="0.3">
      <c r="O423" s="70"/>
    </row>
    <row r="424" spans="15:15" x14ac:dyDescent="0.3">
      <c r="O424" s="70"/>
    </row>
    <row r="425" spans="15:15" x14ac:dyDescent="0.3">
      <c r="O425" s="70"/>
    </row>
    <row r="426" spans="15:15" x14ac:dyDescent="0.3">
      <c r="O426" s="70"/>
    </row>
    <row r="427" spans="15:15" x14ac:dyDescent="0.3">
      <c r="O427" s="70"/>
    </row>
    <row r="428" spans="15:15" x14ac:dyDescent="0.3">
      <c r="O428" s="70"/>
    </row>
    <row r="429" spans="15:15" x14ac:dyDescent="0.3">
      <c r="O429" s="70"/>
    </row>
    <row r="430" spans="15:15" x14ac:dyDescent="0.3">
      <c r="O430" s="70"/>
    </row>
    <row r="431" spans="15:15" x14ac:dyDescent="0.3">
      <c r="O431" s="70"/>
    </row>
    <row r="432" spans="15:15" x14ac:dyDescent="0.3">
      <c r="O432" s="70"/>
    </row>
    <row r="433" spans="15:15" x14ac:dyDescent="0.3">
      <c r="O433" s="70"/>
    </row>
    <row r="434" spans="15:15" x14ac:dyDescent="0.3">
      <c r="O434" s="70"/>
    </row>
    <row r="435" spans="15:15" x14ac:dyDescent="0.3">
      <c r="O435" s="70"/>
    </row>
    <row r="436" spans="15:15" x14ac:dyDescent="0.3">
      <c r="O436" s="70"/>
    </row>
    <row r="437" spans="15:15" x14ac:dyDescent="0.3">
      <c r="O437" s="70"/>
    </row>
    <row r="438" spans="15:15" x14ac:dyDescent="0.3">
      <c r="O438" s="70"/>
    </row>
    <row r="439" spans="15:15" x14ac:dyDescent="0.3">
      <c r="O439" s="70"/>
    </row>
    <row r="440" spans="15:15" x14ac:dyDescent="0.3">
      <c r="O440" s="70"/>
    </row>
    <row r="441" spans="15:15" x14ac:dyDescent="0.3">
      <c r="O441" s="70"/>
    </row>
    <row r="442" spans="15:15" x14ac:dyDescent="0.3">
      <c r="O442" s="70"/>
    </row>
    <row r="443" spans="15:15" x14ac:dyDescent="0.3">
      <c r="O443" s="70"/>
    </row>
    <row r="444" spans="15:15" x14ac:dyDescent="0.3">
      <c r="O444" s="70"/>
    </row>
    <row r="445" spans="15:15" x14ac:dyDescent="0.3">
      <c r="O445" s="70"/>
    </row>
    <row r="446" spans="15:15" x14ac:dyDescent="0.3">
      <c r="O446" s="70"/>
    </row>
    <row r="447" spans="15:15" x14ac:dyDescent="0.3">
      <c r="O447" s="70"/>
    </row>
    <row r="448" spans="15:15" x14ac:dyDescent="0.3">
      <c r="O448" s="70"/>
    </row>
    <row r="449" spans="15:15" x14ac:dyDescent="0.3">
      <c r="O449" s="70"/>
    </row>
    <row r="450" spans="15:15" x14ac:dyDescent="0.3">
      <c r="O450" s="70"/>
    </row>
    <row r="451" spans="15:15" x14ac:dyDescent="0.3">
      <c r="O451" s="70"/>
    </row>
    <row r="452" spans="15:15" x14ac:dyDescent="0.3">
      <c r="O452" s="70"/>
    </row>
    <row r="453" spans="15:15" x14ac:dyDescent="0.3">
      <c r="O453" s="70"/>
    </row>
    <row r="454" spans="15:15" x14ac:dyDescent="0.3">
      <c r="O454" s="70"/>
    </row>
    <row r="455" spans="15:15" x14ac:dyDescent="0.3">
      <c r="O455" s="70"/>
    </row>
    <row r="456" spans="15:15" x14ac:dyDescent="0.3">
      <c r="O456" s="70"/>
    </row>
    <row r="457" spans="15:15" x14ac:dyDescent="0.3">
      <c r="O457" s="70"/>
    </row>
    <row r="458" spans="15:15" x14ac:dyDescent="0.3">
      <c r="O458" s="70"/>
    </row>
    <row r="459" spans="15:15" x14ac:dyDescent="0.3">
      <c r="O459" s="70"/>
    </row>
    <row r="460" spans="15:15" x14ac:dyDescent="0.3">
      <c r="O460" s="70"/>
    </row>
    <row r="461" spans="15:15" x14ac:dyDescent="0.3">
      <c r="O461" s="70"/>
    </row>
    <row r="462" spans="15:15" x14ac:dyDescent="0.3">
      <c r="O462" s="70"/>
    </row>
    <row r="463" spans="15:15" x14ac:dyDescent="0.3">
      <c r="O463" s="70"/>
    </row>
    <row r="464" spans="15:15" x14ac:dyDescent="0.3">
      <c r="O464" s="70"/>
    </row>
    <row r="465" spans="15:15" x14ac:dyDescent="0.3">
      <c r="O465" s="70"/>
    </row>
    <row r="466" spans="15:15" x14ac:dyDescent="0.3">
      <c r="O466" s="70"/>
    </row>
    <row r="467" spans="15:15" x14ac:dyDescent="0.3">
      <c r="O467" s="70"/>
    </row>
    <row r="468" spans="15:15" x14ac:dyDescent="0.3">
      <c r="O468" s="70"/>
    </row>
    <row r="469" spans="15:15" x14ac:dyDescent="0.3">
      <c r="O469" s="70"/>
    </row>
    <row r="470" spans="15:15" x14ac:dyDescent="0.3">
      <c r="O470" s="70"/>
    </row>
    <row r="471" spans="15:15" x14ac:dyDescent="0.3">
      <c r="O471" s="70"/>
    </row>
    <row r="472" spans="15:15" x14ac:dyDescent="0.3">
      <c r="O472" s="70"/>
    </row>
    <row r="473" spans="15:15" x14ac:dyDescent="0.3">
      <c r="O473" s="70"/>
    </row>
    <row r="474" spans="15:15" x14ac:dyDescent="0.3">
      <c r="O474" s="70"/>
    </row>
    <row r="475" spans="15:15" x14ac:dyDescent="0.3">
      <c r="O475" s="70"/>
    </row>
    <row r="476" spans="15:15" x14ac:dyDescent="0.3">
      <c r="O476" s="70"/>
    </row>
    <row r="477" spans="15:15" x14ac:dyDescent="0.3">
      <c r="O477" s="70"/>
    </row>
    <row r="478" spans="15:15" x14ac:dyDescent="0.3">
      <c r="O478" s="70"/>
    </row>
    <row r="479" spans="15:15" x14ac:dyDescent="0.3">
      <c r="O479" s="70"/>
    </row>
    <row r="480" spans="15:15" x14ac:dyDescent="0.3">
      <c r="O480" s="70"/>
    </row>
    <row r="481" spans="15:15" x14ac:dyDescent="0.3">
      <c r="O481" s="70"/>
    </row>
    <row r="482" spans="15:15" x14ac:dyDescent="0.3">
      <c r="O482" s="70"/>
    </row>
    <row r="483" spans="15:15" x14ac:dyDescent="0.3">
      <c r="O483" s="70"/>
    </row>
    <row r="484" spans="15:15" x14ac:dyDescent="0.3">
      <c r="O484" s="70"/>
    </row>
    <row r="485" spans="15:15" x14ac:dyDescent="0.3">
      <c r="O485" s="70"/>
    </row>
    <row r="486" spans="15:15" x14ac:dyDescent="0.3">
      <c r="O486" s="70"/>
    </row>
    <row r="487" spans="15:15" x14ac:dyDescent="0.3">
      <c r="O487" s="70"/>
    </row>
    <row r="488" spans="15:15" x14ac:dyDescent="0.3">
      <c r="O488" s="70"/>
    </row>
    <row r="489" spans="15:15" x14ac:dyDescent="0.3">
      <c r="O489" s="70"/>
    </row>
    <row r="490" spans="15:15" x14ac:dyDescent="0.3">
      <c r="O490" s="70"/>
    </row>
    <row r="491" spans="15:15" x14ac:dyDescent="0.3">
      <c r="O491" s="70"/>
    </row>
    <row r="492" spans="15:15" x14ac:dyDescent="0.3">
      <c r="O492" s="70"/>
    </row>
    <row r="493" spans="15:15" x14ac:dyDescent="0.3">
      <c r="O493" s="70"/>
    </row>
    <row r="494" spans="15:15" x14ac:dyDescent="0.3">
      <c r="O494" s="70"/>
    </row>
    <row r="495" spans="15:15" x14ac:dyDescent="0.3">
      <c r="O495" s="70"/>
    </row>
    <row r="496" spans="15:15" x14ac:dyDescent="0.3">
      <c r="O496" s="70"/>
    </row>
    <row r="497" spans="15:15" x14ac:dyDescent="0.3">
      <c r="O497" s="70"/>
    </row>
    <row r="498" spans="15:15" x14ac:dyDescent="0.3">
      <c r="O498" s="70"/>
    </row>
    <row r="499" spans="15:15" x14ac:dyDescent="0.3">
      <c r="O499" s="70"/>
    </row>
    <row r="500" spans="15:15" x14ac:dyDescent="0.3">
      <c r="O500" s="70"/>
    </row>
    <row r="501" spans="15:15" x14ac:dyDescent="0.3">
      <c r="O501" s="70"/>
    </row>
    <row r="502" spans="15:15" x14ac:dyDescent="0.3">
      <c r="O502" s="70"/>
    </row>
    <row r="503" spans="15:15" x14ac:dyDescent="0.3">
      <c r="O503" s="70"/>
    </row>
    <row r="504" spans="15:15" x14ac:dyDescent="0.3">
      <c r="O504" s="70"/>
    </row>
    <row r="505" spans="15:15" x14ac:dyDescent="0.3">
      <c r="O505" s="70"/>
    </row>
    <row r="506" spans="15:15" x14ac:dyDescent="0.3">
      <c r="O506" s="70"/>
    </row>
    <row r="507" spans="15:15" x14ac:dyDescent="0.3">
      <c r="O507" s="70"/>
    </row>
    <row r="508" spans="15:15" x14ac:dyDescent="0.3">
      <c r="O508" s="70"/>
    </row>
    <row r="509" spans="15:15" x14ac:dyDescent="0.3">
      <c r="O509" s="70"/>
    </row>
    <row r="510" spans="15:15" x14ac:dyDescent="0.3">
      <c r="O510" s="70"/>
    </row>
    <row r="511" spans="15:15" x14ac:dyDescent="0.3">
      <c r="O511" s="70"/>
    </row>
    <row r="512" spans="15:15" x14ac:dyDescent="0.3">
      <c r="O512" s="70"/>
    </row>
    <row r="513" spans="15:15" x14ac:dyDescent="0.3">
      <c r="O513" s="70"/>
    </row>
    <row r="514" spans="15:15" x14ac:dyDescent="0.3">
      <c r="O514" s="70"/>
    </row>
    <row r="515" spans="15:15" x14ac:dyDescent="0.3">
      <c r="O515" s="70"/>
    </row>
    <row r="516" spans="15:15" x14ac:dyDescent="0.3">
      <c r="O516" s="70"/>
    </row>
    <row r="517" spans="15:15" x14ac:dyDescent="0.3">
      <c r="O517" s="70"/>
    </row>
    <row r="518" spans="15:15" x14ac:dyDescent="0.3">
      <c r="O518" s="70"/>
    </row>
    <row r="519" spans="15:15" x14ac:dyDescent="0.3">
      <c r="O519" s="70"/>
    </row>
    <row r="520" spans="15:15" x14ac:dyDescent="0.3">
      <c r="O520" s="70"/>
    </row>
    <row r="521" spans="15:15" x14ac:dyDescent="0.3">
      <c r="O521" s="70"/>
    </row>
    <row r="522" spans="15:15" x14ac:dyDescent="0.3">
      <c r="O522" s="70"/>
    </row>
    <row r="523" spans="15:15" x14ac:dyDescent="0.3">
      <c r="O523" s="70"/>
    </row>
    <row r="524" spans="15:15" x14ac:dyDescent="0.3">
      <c r="O524" s="70"/>
    </row>
    <row r="525" spans="15:15" x14ac:dyDescent="0.3">
      <c r="O525" s="70"/>
    </row>
    <row r="526" spans="15:15" x14ac:dyDescent="0.3">
      <c r="O526" s="70"/>
    </row>
    <row r="527" spans="15:15" x14ac:dyDescent="0.3">
      <c r="O527" s="70"/>
    </row>
    <row r="528" spans="15:15" x14ac:dyDescent="0.3">
      <c r="O528" s="70"/>
    </row>
    <row r="529" spans="15:15" x14ac:dyDescent="0.3">
      <c r="O529" s="70"/>
    </row>
    <row r="530" spans="15:15" x14ac:dyDescent="0.3">
      <c r="O530" s="70"/>
    </row>
    <row r="531" spans="15:15" x14ac:dyDescent="0.3">
      <c r="O531" s="70"/>
    </row>
    <row r="532" spans="15:15" x14ac:dyDescent="0.3">
      <c r="O532" s="70"/>
    </row>
    <row r="533" spans="15:15" x14ac:dyDescent="0.3">
      <c r="O533" s="70"/>
    </row>
    <row r="534" spans="15:15" x14ac:dyDescent="0.3">
      <c r="O534" s="70"/>
    </row>
    <row r="535" spans="15:15" x14ac:dyDescent="0.3">
      <c r="O535" s="70"/>
    </row>
    <row r="536" spans="15:15" x14ac:dyDescent="0.3">
      <c r="O536" s="70"/>
    </row>
    <row r="537" spans="15:15" x14ac:dyDescent="0.3">
      <c r="O537" s="70"/>
    </row>
    <row r="538" spans="15:15" x14ac:dyDescent="0.3">
      <c r="O538" s="70"/>
    </row>
    <row r="539" spans="15:15" x14ac:dyDescent="0.3">
      <c r="O539" s="70"/>
    </row>
    <row r="540" spans="15:15" x14ac:dyDescent="0.3">
      <c r="O540" s="70"/>
    </row>
    <row r="541" spans="15:15" x14ac:dyDescent="0.3">
      <c r="O541" s="70"/>
    </row>
    <row r="542" spans="15:15" x14ac:dyDescent="0.3">
      <c r="O542" s="70"/>
    </row>
    <row r="543" spans="15:15" x14ac:dyDescent="0.3">
      <c r="O543" s="70"/>
    </row>
    <row r="544" spans="15:15" x14ac:dyDescent="0.3">
      <c r="O544" s="70"/>
    </row>
    <row r="545" spans="15:15" x14ac:dyDescent="0.3">
      <c r="O545" s="70"/>
    </row>
    <row r="546" spans="15:15" x14ac:dyDescent="0.3">
      <c r="O546" s="70"/>
    </row>
    <row r="547" spans="15:15" x14ac:dyDescent="0.3">
      <c r="O547" s="70"/>
    </row>
    <row r="548" spans="15:15" x14ac:dyDescent="0.3">
      <c r="O548" s="70"/>
    </row>
    <row r="549" spans="15:15" x14ac:dyDescent="0.3">
      <c r="O549" s="70"/>
    </row>
    <row r="550" spans="15:15" x14ac:dyDescent="0.3">
      <c r="O550" s="70"/>
    </row>
    <row r="551" spans="15:15" x14ac:dyDescent="0.3">
      <c r="O551" s="70"/>
    </row>
    <row r="552" spans="15:15" x14ac:dyDescent="0.3">
      <c r="O552" s="70"/>
    </row>
    <row r="553" spans="15:15" x14ac:dyDescent="0.3">
      <c r="O553" s="70"/>
    </row>
    <row r="554" spans="15:15" x14ac:dyDescent="0.3">
      <c r="O554" s="70"/>
    </row>
    <row r="555" spans="15:15" x14ac:dyDescent="0.3">
      <c r="O555" s="70"/>
    </row>
    <row r="556" spans="15:15" x14ac:dyDescent="0.3">
      <c r="O556" s="70"/>
    </row>
    <row r="557" spans="15:15" x14ac:dyDescent="0.3">
      <c r="O557" s="70"/>
    </row>
    <row r="558" spans="15:15" x14ac:dyDescent="0.3">
      <c r="O558" s="70"/>
    </row>
    <row r="559" spans="15:15" x14ac:dyDescent="0.3">
      <c r="O559" s="70"/>
    </row>
    <row r="560" spans="15:15" x14ac:dyDescent="0.3">
      <c r="O560" s="70"/>
    </row>
    <row r="561" spans="15:15" x14ac:dyDescent="0.3">
      <c r="O561" s="70"/>
    </row>
    <row r="562" spans="15:15" x14ac:dyDescent="0.3">
      <c r="O562" s="70"/>
    </row>
    <row r="563" spans="15:15" x14ac:dyDescent="0.3">
      <c r="O563" s="70"/>
    </row>
    <row r="564" spans="15:15" x14ac:dyDescent="0.3">
      <c r="O564" s="70"/>
    </row>
    <row r="565" spans="15:15" x14ac:dyDescent="0.3">
      <c r="O565" s="70"/>
    </row>
    <row r="566" spans="15:15" x14ac:dyDescent="0.3">
      <c r="O566" s="70"/>
    </row>
    <row r="567" spans="15:15" x14ac:dyDescent="0.3">
      <c r="O567" s="70"/>
    </row>
    <row r="568" spans="15:15" x14ac:dyDescent="0.3">
      <c r="O568" s="70"/>
    </row>
    <row r="569" spans="15:15" x14ac:dyDescent="0.3">
      <c r="O569" s="70"/>
    </row>
    <row r="570" spans="15:15" x14ac:dyDescent="0.3">
      <c r="O570" s="70"/>
    </row>
    <row r="571" spans="15:15" x14ac:dyDescent="0.3">
      <c r="O571" s="70"/>
    </row>
    <row r="572" spans="15:15" x14ac:dyDescent="0.3">
      <c r="O572" s="70"/>
    </row>
    <row r="573" spans="15:15" x14ac:dyDescent="0.3">
      <c r="O573" s="70"/>
    </row>
    <row r="574" spans="15:15" x14ac:dyDescent="0.3">
      <c r="O574" s="70"/>
    </row>
    <row r="575" spans="15:15" x14ac:dyDescent="0.3">
      <c r="O575" s="70"/>
    </row>
    <row r="576" spans="15:15" x14ac:dyDescent="0.3">
      <c r="O576" s="70"/>
    </row>
    <row r="577" spans="15:15" x14ac:dyDescent="0.3">
      <c r="O577" s="70"/>
    </row>
    <row r="578" spans="15:15" x14ac:dyDescent="0.3">
      <c r="O578" s="70"/>
    </row>
    <row r="579" spans="15:15" x14ac:dyDescent="0.3">
      <c r="O579" s="70"/>
    </row>
    <row r="580" spans="15:15" x14ac:dyDescent="0.3">
      <c r="O580" s="70"/>
    </row>
    <row r="581" spans="15:15" x14ac:dyDescent="0.3">
      <c r="O581" s="70"/>
    </row>
    <row r="582" spans="15:15" x14ac:dyDescent="0.3">
      <c r="O582" s="70"/>
    </row>
    <row r="583" spans="15:15" x14ac:dyDescent="0.3">
      <c r="O583" s="70"/>
    </row>
    <row r="584" spans="15:15" x14ac:dyDescent="0.3">
      <c r="O584" s="70"/>
    </row>
    <row r="585" spans="15:15" x14ac:dyDescent="0.3">
      <c r="O585" s="70"/>
    </row>
    <row r="586" spans="15:15" x14ac:dyDescent="0.3">
      <c r="O586" s="70"/>
    </row>
    <row r="587" spans="15:15" x14ac:dyDescent="0.3">
      <c r="O587" s="70"/>
    </row>
    <row r="588" spans="15:15" x14ac:dyDescent="0.3">
      <c r="O588" s="70"/>
    </row>
    <row r="589" spans="15:15" x14ac:dyDescent="0.3">
      <c r="O589" s="70"/>
    </row>
    <row r="590" spans="15:15" x14ac:dyDescent="0.3">
      <c r="O590" s="70"/>
    </row>
    <row r="591" spans="15:15" x14ac:dyDescent="0.3">
      <c r="O591" s="70"/>
    </row>
    <row r="592" spans="15:15" x14ac:dyDescent="0.3">
      <c r="O592" s="70"/>
    </row>
    <row r="593" spans="15:15" x14ac:dyDescent="0.3">
      <c r="O593" s="70"/>
    </row>
    <row r="594" spans="15:15" x14ac:dyDescent="0.3">
      <c r="O594" s="70"/>
    </row>
    <row r="595" spans="15:15" x14ac:dyDescent="0.3">
      <c r="O595" s="70"/>
    </row>
    <row r="596" spans="15:15" x14ac:dyDescent="0.3">
      <c r="O596" s="70"/>
    </row>
    <row r="597" spans="15:15" x14ac:dyDescent="0.3">
      <c r="O597" s="70"/>
    </row>
    <row r="598" spans="15:15" x14ac:dyDescent="0.3">
      <c r="O598" s="70"/>
    </row>
    <row r="599" spans="15:15" x14ac:dyDescent="0.3">
      <c r="O599" s="70"/>
    </row>
    <row r="600" spans="15:15" x14ac:dyDescent="0.3">
      <c r="O600" s="70"/>
    </row>
    <row r="601" spans="15:15" x14ac:dyDescent="0.3">
      <c r="O601" s="70"/>
    </row>
    <row r="602" spans="15:15" x14ac:dyDescent="0.3">
      <c r="O602" s="70"/>
    </row>
    <row r="603" spans="15:15" x14ac:dyDescent="0.3">
      <c r="O603" s="70"/>
    </row>
    <row r="604" spans="15:15" x14ac:dyDescent="0.3">
      <c r="O604" s="70"/>
    </row>
    <row r="605" spans="15:15" x14ac:dyDescent="0.3">
      <c r="O605" s="70"/>
    </row>
    <row r="606" spans="15:15" x14ac:dyDescent="0.3">
      <c r="O606" s="70"/>
    </row>
    <row r="607" spans="15:15" x14ac:dyDescent="0.3">
      <c r="O607" s="70"/>
    </row>
    <row r="608" spans="15:15" x14ac:dyDescent="0.3">
      <c r="O608" s="70"/>
    </row>
    <row r="609" spans="15:15" x14ac:dyDescent="0.3">
      <c r="O609" s="70"/>
    </row>
    <row r="610" spans="15:15" x14ac:dyDescent="0.3">
      <c r="O610" s="70"/>
    </row>
    <row r="611" spans="15:15" x14ac:dyDescent="0.3">
      <c r="O611" s="70"/>
    </row>
    <row r="612" spans="15:15" x14ac:dyDescent="0.3">
      <c r="O612" s="70"/>
    </row>
    <row r="613" spans="15:15" x14ac:dyDescent="0.3">
      <c r="O613" s="70"/>
    </row>
    <row r="614" spans="15:15" x14ac:dyDescent="0.3">
      <c r="O614" s="70"/>
    </row>
    <row r="615" spans="15:15" x14ac:dyDescent="0.3">
      <c r="O615" s="70"/>
    </row>
    <row r="616" spans="15:15" x14ac:dyDescent="0.3">
      <c r="O616" s="70"/>
    </row>
    <row r="617" spans="15:15" x14ac:dyDescent="0.3">
      <c r="O617" s="70"/>
    </row>
    <row r="618" spans="15:15" x14ac:dyDescent="0.3">
      <c r="O618" s="70"/>
    </row>
    <row r="619" spans="15:15" x14ac:dyDescent="0.3">
      <c r="O619" s="70"/>
    </row>
    <row r="620" spans="15:15" x14ac:dyDescent="0.3">
      <c r="O620" s="70"/>
    </row>
    <row r="621" spans="15:15" x14ac:dyDescent="0.3">
      <c r="O621" s="70"/>
    </row>
    <row r="622" spans="15:15" x14ac:dyDescent="0.3">
      <c r="O622" s="70"/>
    </row>
    <row r="623" spans="15:15" x14ac:dyDescent="0.3">
      <c r="O623" s="70"/>
    </row>
    <row r="624" spans="15:15" x14ac:dyDescent="0.3">
      <c r="O624" s="70"/>
    </row>
    <row r="625" spans="15:15" x14ac:dyDescent="0.3">
      <c r="O625" s="70"/>
    </row>
    <row r="626" spans="15:15" x14ac:dyDescent="0.3">
      <c r="O626" s="70"/>
    </row>
    <row r="627" spans="15:15" x14ac:dyDescent="0.3">
      <c r="O627" s="70"/>
    </row>
    <row r="628" spans="15:15" x14ac:dyDescent="0.3">
      <c r="O628" s="70"/>
    </row>
    <row r="629" spans="15:15" x14ac:dyDescent="0.3">
      <c r="O629" s="70"/>
    </row>
    <row r="630" spans="15:15" x14ac:dyDescent="0.3">
      <c r="O630" s="70"/>
    </row>
    <row r="631" spans="15:15" x14ac:dyDescent="0.3">
      <c r="O631" s="70"/>
    </row>
    <row r="632" spans="15:15" x14ac:dyDescent="0.3">
      <c r="O632" s="70"/>
    </row>
    <row r="633" spans="15:15" x14ac:dyDescent="0.3">
      <c r="O633" s="70"/>
    </row>
    <row r="634" spans="15:15" x14ac:dyDescent="0.3">
      <c r="O634" s="70"/>
    </row>
    <row r="635" spans="15:15" x14ac:dyDescent="0.3">
      <c r="O635" s="70"/>
    </row>
    <row r="636" spans="15:15" x14ac:dyDescent="0.3">
      <c r="O636" s="70"/>
    </row>
    <row r="637" spans="15:15" x14ac:dyDescent="0.3">
      <c r="O637" s="70"/>
    </row>
    <row r="638" spans="15:15" x14ac:dyDescent="0.3">
      <c r="O638" s="70"/>
    </row>
    <row r="639" spans="15:15" x14ac:dyDescent="0.3">
      <c r="O639" s="70"/>
    </row>
    <row r="640" spans="15:15" x14ac:dyDescent="0.3">
      <c r="O640" s="70"/>
    </row>
    <row r="641" spans="15:15" x14ac:dyDescent="0.3">
      <c r="O641" s="70"/>
    </row>
    <row r="642" spans="15:15" x14ac:dyDescent="0.3">
      <c r="O642" s="70"/>
    </row>
    <row r="643" spans="15:15" x14ac:dyDescent="0.3">
      <c r="O643" s="70"/>
    </row>
    <row r="644" spans="15:15" x14ac:dyDescent="0.3">
      <c r="O644" s="70"/>
    </row>
    <row r="645" spans="15:15" x14ac:dyDescent="0.3">
      <c r="O645" s="70"/>
    </row>
    <row r="646" spans="15:15" x14ac:dyDescent="0.3">
      <c r="O646" s="70"/>
    </row>
    <row r="647" spans="15:15" x14ac:dyDescent="0.3">
      <c r="O647" s="70"/>
    </row>
    <row r="648" spans="15:15" x14ac:dyDescent="0.3">
      <c r="O648" s="70"/>
    </row>
    <row r="649" spans="15:15" x14ac:dyDescent="0.3">
      <c r="O649" s="70"/>
    </row>
    <row r="650" spans="15:15" x14ac:dyDescent="0.3">
      <c r="O650" s="70"/>
    </row>
    <row r="651" spans="15:15" x14ac:dyDescent="0.3">
      <c r="O651" s="70"/>
    </row>
    <row r="652" spans="15:15" x14ac:dyDescent="0.3">
      <c r="O652" s="70"/>
    </row>
    <row r="653" spans="15:15" x14ac:dyDescent="0.3">
      <c r="O653" s="70"/>
    </row>
    <row r="654" spans="15:15" x14ac:dyDescent="0.3">
      <c r="O654" s="70"/>
    </row>
    <row r="655" spans="15:15" x14ac:dyDescent="0.3">
      <c r="O655" s="70"/>
    </row>
    <row r="656" spans="15:15" x14ac:dyDescent="0.3">
      <c r="O656" s="70"/>
    </row>
    <row r="657" spans="15:15" x14ac:dyDescent="0.3">
      <c r="O657" s="70"/>
    </row>
    <row r="658" spans="15:15" x14ac:dyDescent="0.3">
      <c r="O658" s="70"/>
    </row>
    <row r="659" spans="15:15" x14ac:dyDescent="0.3">
      <c r="O659" s="70"/>
    </row>
    <row r="660" spans="15:15" x14ac:dyDescent="0.3">
      <c r="O660" s="70"/>
    </row>
    <row r="661" spans="15:15" x14ac:dyDescent="0.3">
      <c r="O661" s="70"/>
    </row>
    <row r="662" spans="15:15" x14ac:dyDescent="0.3">
      <c r="O662" s="70"/>
    </row>
    <row r="663" spans="15:15" x14ac:dyDescent="0.3">
      <c r="O663" s="70"/>
    </row>
    <row r="664" spans="15:15" x14ac:dyDescent="0.3">
      <c r="O664" s="70"/>
    </row>
    <row r="665" spans="15:15" x14ac:dyDescent="0.3">
      <c r="O665" s="70"/>
    </row>
    <row r="666" spans="15:15" x14ac:dyDescent="0.3">
      <c r="O666" s="70"/>
    </row>
    <row r="667" spans="15:15" x14ac:dyDescent="0.3">
      <c r="O667" s="70"/>
    </row>
    <row r="668" spans="15:15" x14ac:dyDescent="0.3">
      <c r="O668" s="70"/>
    </row>
    <row r="669" spans="15:15" x14ac:dyDescent="0.3">
      <c r="O669" s="70"/>
    </row>
    <row r="670" spans="15:15" x14ac:dyDescent="0.3">
      <c r="O670" s="70"/>
    </row>
    <row r="671" spans="15:15" x14ac:dyDescent="0.3">
      <c r="O671" s="70"/>
    </row>
    <row r="672" spans="15:15" x14ac:dyDescent="0.3">
      <c r="O672" s="70"/>
    </row>
    <row r="673" spans="15:15" x14ac:dyDescent="0.3">
      <c r="O673" s="70"/>
    </row>
    <row r="674" spans="15:15" x14ac:dyDescent="0.3">
      <c r="O674" s="70"/>
    </row>
    <row r="675" spans="15:15" x14ac:dyDescent="0.3">
      <c r="O675" s="70"/>
    </row>
    <row r="676" spans="15:15" x14ac:dyDescent="0.3">
      <c r="O676" s="70"/>
    </row>
    <row r="677" spans="15:15" x14ac:dyDescent="0.3">
      <c r="O677" s="70"/>
    </row>
    <row r="678" spans="15:15" x14ac:dyDescent="0.3">
      <c r="O678" s="70"/>
    </row>
    <row r="679" spans="15:15" x14ac:dyDescent="0.3">
      <c r="O679" s="70"/>
    </row>
    <row r="680" spans="15:15" x14ac:dyDescent="0.3">
      <c r="O680" s="70"/>
    </row>
    <row r="681" spans="15:15" x14ac:dyDescent="0.3">
      <c r="O681" s="70"/>
    </row>
    <row r="682" spans="15:15" x14ac:dyDescent="0.3">
      <c r="O682" s="70"/>
    </row>
    <row r="683" spans="15:15" x14ac:dyDescent="0.3">
      <c r="O683" s="70"/>
    </row>
    <row r="684" spans="15:15" x14ac:dyDescent="0.3">
      <c r="O684" s="70"/>
    </row>
    <row r="685" spans="15:15" x14ac:dyDescent="0.3">
      <c r="O685" s="70"/>
    </row>
    <row r="686" spans="15:15" x14ac:dyDescent="0.3">
      <c r="O686" s="70"/>
    </row>
    <row r="687" spans="15:15" x14ac:dyDescent="0.3">
      <c r="O687" s="70"/>
    </row>
    <row r="688" spans="15:15" x14ac:dyDescent="0.3">
      <c r="O688" s="70"/>
    </row>
    <row r="689" spans="15:15" x14ac:dyDescent="0.3">
      <c r="O689" s="70"/>
    </row>
    <row r="690" spans="15:15" x14ac:dyDescent="0.3">
      <c r="O690" s="70"/>
    </row>
    <row r="691" spans="15:15" x14ac:dyDescent="0.3">
      <c r="O691" s="70"/>
    </row>
    <row r="692" spans="15:15" x14ac:dyDescent="0.3">
      <c r="O692" s="70"/>
    </row>
    <row r="693" spans="15:15" x14ac:dyDescent="0.3">
      <c r="O693" s="70"/>
    </row>
    <row r="694" spans="15:15" x14ac:dyDescent="0.3">
      <c r="O694" s="70"/>
    </row>
    <row r="695" spans="15:15" x14ac:dyDescent="0.3">
      <c r="O695" s="70"/>
    </row>
    <row r="696" spans="15:15" x14ac:dyDescent="0.3">
      <c r="O696" s="70"/>
    </row>
    <row r="697" spans="15:15" x14ac:dyDescent="0.3">
      <c r="O697" s="70"/>
    </row>
    <row r="698" spans="15:15" x14ac:dyDescent="0.3">
      <c r="O698" s="70"/>
    </row>
    <row r="699" spans="15:15" x14ac:dyDescent="0.3">
      <c r="O699" s="70"/>
    </row>
    <row r="700" spans="15:15" x14ac:dyDescent="0.3">
      <c r="O700" s="70"/>
    </row>
    <row r="701" spans="15:15" x14ac:dyDescent="0.3">
      <c r="O701" s="70"/>
    </row>
    <row r="702" spans="15:15" x14ac:dyDescent="0.3">
      <c r="O702" s="70"/>
    </row>
    <row r="703" spans="15:15" x14ac:dyDescent="0.3">
      <c r="O703" s="70"/>
    </row>
    <row r="704" spans="15:15" x14ac:dyDescent="0.3">
      <c r="O704" s="70"/>
    </row>
    <row r="705" spans="15:15" x14ac:dyDescent="0.3">
      <c r="O705" s="70"/>
    </row>
    <row r="706" spans="15:15" x14ac:dyDescent="0.3">
      <c r="O706" s="70"/>
    </row>
    <row r="707" spans="15:15" x14ac:dyDescent="0.3">
      <c r="O707" s="70"/>
    </row>
    <row r="708" spans="15:15" x14ac:dyDescent="0.3">
      <c r="O708" s="70"/>
    </row>
    <row r="709" spans="15:15" x14ac:dyDescent="0.3">
      <c r="O709" s="70"/>
    </row>
    <row r="710" spans="15:15" x14ac:dyDescent="0.3">
      <c r="O710" s="70"/>
    </row>
    <row r="711" spans="15:15" x14ac:dyDescent="0.3">
      <c r="O711" s="70"/>
    </row>
    <row r="712" spans="15:15" x14ac:dyDescent="0.3">
      <c r="O712" s="70"/>
    </row>
    <row r="713" spans="15:15" x14ac:dyDescent="0.3">
      <c r="O713" s="70"/>
    </row>
    <row r="714" spans="15:15" x14ac:dyDescent="0.3">
      <c r="O714" s="70"/>
    </row>
    <row r="715" spans="15:15" x14ac:dyDescent="0.3">
      <c r="O715" s="70"/>
    </row>
    <row r="716" spans="15:15" x14ac:dyDescent="0.3">
      <c r="O716" s="70"/>
    </row>
    <row r="717" spans="15:15" x14ac:dyDescent="0.3">
      <c r="O717" s="70"/>
    </row>
    <row r="718" spans="15:15" x14ac:dyDescent="0.3">
      <c r="O718" s="70"/>
    </row>
    <row r="719" spans="15:15" x14ac:dyDescent="0.3">
      <c r="O719" s="70"/>
    </row>
    <row r="720" spans="15:15" x14ac:dyDescent="0.3">
      <c r="O720" s="70"/>
    </row>
    <row r="721" spans="15:15" x14ac:dyDescent="0.3">
      <c r="O721" s="70"/>
    </row>
    <row r="722" spans="15:15" x14ac:dyDescent="0.3">
      <c r="O722" s="70"/>
    </row>
    <row r="723" spans="15:15" x14ac:dyDescent="0.3">
      <c r="O723" s="70"/>
    </row>
    <row r="724" spans="15:15" x14ac:dyDescent="0.3">
      <c r="O724" s="70"/>
    </row>
    <row r="725" spans="15:15" x14ac:dyDescent="0.3">
      <c r="O725" s="70"/>
    </row>
    <row r="726" spans="15:15" x14ac:dyDescent="0.3">
      <c r="O726" s="70"/>
    </row>
    <row r="727" spans="15:15" x14ac:dyDescent="0.3">
      <c r="O727" s="70"/>
    </row>
    <row r="728" spans="15:15" x14ac:dyDescent="0.3">
      <c r="O728" s="70"/>
    </row>
    <row r="729" spans="15:15" x14ac:dyDescent="0.3">
      <c r="O729" s="70"/>
    </row>
    <row r="730" spans="15:15" x14ac:dyDescent="0.3">
      <c r="O730" s="70"/>
    </row>
    <row r="731" spans="15:15" x14ac:dyDescent="0.3">
      <c r="O731" s="70"/>
    </row>
    <row r="732" spans="15:15" x14ac:dyDescent="0.3">
      <c r="O732" s="70"/>
    </row>
    <row r="733" spans="15:15" x14ac:dyDescent="0.3">
      <c r="O733" s="70"/>
    </row>
    <row r="734" spans="15:15" x14ac:dyDescent="0.3">
      <c r="O734" s="70"/>
    </row>
    <row r="735" spans="15:15" x14ac:dyDescent="0.3">
      <c r="O735" s="70"/>
    </row>
    <row r="736" spans="15:15" x14ac:dyDescent="0.3">
      <c r="O736" s="70"/>
    </row>
    <row r="737" spans="15:15" x14ac:dyDescent="0.3">
      <c r="O737" s="70"/>
    </row>
    <row r="738" spans="15:15" x14ac:dyDescent="0.3">
      <c r="O738" s="70"/>
    </row>
    <row r="739" spans="15:15" x14ac:dyDescent="0.3">
      <c r="O739" s="70"/>
    </row>
    <row r="740" spans="15:15" x14ac:dyDescent="0.3">
      <c r="O740" s="70"/>
    </row>
    <row r="741" spans="15:15" x14ac:dyDescent="0.3">
      <c r="O741" s="70"/>
    </row>
    <row r="742" spans="15:15" x14ac:dyDescent="0.3">
      <c r="O742" s="70"/>
    </row>
    <row r="743" spans="15:15" x14ac:dyDescent="0.3">
      <c r="O743" s="70"/>
    </row>
    <row r="744" spans="15:15" x14ac:dyDescent="0.3">
      <c r="O744" s="70"/>
    </row>
    <row r="745" spans="15:15" x14ac:dyDescent="0.3">
      <c r="O745" s="70"/>
    </row>
    <row r="746" spans="15:15" x14ac:dyDescent="0.3">
      <c r="O746" s="70"/>
    </row>
    <row r="747" spans="15:15" x14ac:dyDescent="0.3">
      <c r="O747" s="70"/>
    </row>
    <row r="748" spans="15:15" x14ac:dyDescent="0.3">
      <c r="O748" s="70"/>
    </row>
    <row r="749" spans="15:15" x14ac:dyDescent="0.3">
      <c r="O749" s="70"/>
    </row>
    <row r="750" spans="15:15" x14ac:dyDescent="0.3">
      <c r="O750" s="70"/>
    </row>
    <row r="751" spans="15:15" x14ac:dyDescent="0.3">
      <c r="O751" s="70"/>
    </row>
    <row r="752" spans="15:15" x14ac:dyDescent="0.3">
      <c r="O752" s="70"/>
    </row>
    <row r="753" spans="15:15" x14ac:dyDescent="0.3">
      <c r="O753" s="70"/>
    </row>
    <row r="754" spans="15:15" x14ac:dyDescent="0.3">
      <c r="O754" s="70"/>
    </row>
    <row r="755" spans="15:15" x14ac:dyDescent="0.3">
      <c r="O755" s="70"/>
    </row>
    <row r="756" spans="15:15" x14ac:dyDescent="0.3">
      <c r="O756" s="70"/>
    </row>
    <row r="757" spans="15:15" x14ac:dyDescent="0.3">
      <c r="O757" s="70"/>
    </row>
    <row r="758" spans="15:15" x14ac:dyDescent="0.3">
      <c r="O758" s="70"/>
    </row>
    <row r="759" spans="15:15" x14ac:dyDescent="0.3">
      <c r="O759" s="70"/>
    </row>
    <row r="760" spans="15:15" x14ac:dyDescent="0.3">
      <c r="O760" s="70"/>
    </row>
    <row r="761" spans="15:15" x14ac:dyDescent="0.3">
      <c r="O761" s="70"/>
    </row>
    <row r="762" spans="15:15" x14ac:dyDescent="0.3">
      <c r="O762" s="70"/>
    </row>
    <row r="763" spans="15:15" x14ac:dyDescent="0.3">
      <c r="O763" s="70"/>
    </row>
    <row r="764" spans="15:15" x14ac:dyDescent="0.3">
      <c r="O764" s="70"/>
    </row>
    <row r="765" spans="15:15" x14ac:dyDescent="0.3">
      <c r="O765" s="70"/>
    </row>
    <row r="766" spans="15:15" x14ac:dyDescent="0.3">
      <c r="O766" s="70"/>
    </row>
    <row r="767" spans="15:15" x14ac:dyDescent="0.3">
      <c r="O767" s="70"/>
    </row>
    <row r="768" spans="15:15" x14ac:dyDescent="0.3">
      <c r="O768" s="70"/>
    </row>
    <row r="769" spans="15:15" x14ac:dyDescent="0.3">
      <c r="O769" s="70"/>
    </row>
    <row r="770" spans="15:15" x14ac:dyDescent="0.3">
      <c r="O770" s="70"/>
    </row>
    <row r="771" spans="15:15" x14ac:dyDescent="0.3">
      <c r="O771" s="70"/>
    </row>
    <row r="772" spans="15:15" x14ac:dyDescent="0.3">
      <c r="O772" s="70"/>
    </row>
    <row r="773" spans="15:15" x14ac:dyDescent="0.3">
      <c r="O773" s="70"/>
    </row>
    <row r="774" spans="15:15" x14ac:dyDescent="0.3">
      <c r="O774" s="70"/>
    </row>
    <row r="775" spans="15:15" x14ac:dyDescent="0.3">
      <c r="O775" s="70"/>
    </row>
    <row r="776" spans="15:15" x14ac:dyDescent="0.3">
      <c r="O776" s="70"/>
    </row>
    <row r="777" spans="15:15" x14ac:dyDescent="0.3">
      <c r="O777" s="70"/>
    </row>
    <row r="778" spans="15:15" x14ac:dyDescent="0.3">
      <c r="O778" s="70"/>
    </row>
    <row r="779" spans="15:15" x14ac:dyDescent="0.3">
      <c r="O779" s="70"/>
    </row>
    <row r="780" spans="15:15" x14ac:dyDescent="0.3">
      <c r="O780" s="70"/>
    </row>
    <row r="781" spans="15:15" x14ac:dyDescent="0.3">
      <c r="O781" s="70"/>
    </row>
    <row r="782" spans="15:15" x14ac:dyDescent="0.3">
      <c r="O782" s="70"/>
    </row>
    <row r="783" spans="15:15" x14ac:dyDescent="0.3">
      <c r="O783" s="70"/>
    </row>
    <row r="784" spans="15:15" x14ac:dyDescent="0.3">
      <c r="O784" s="70"/>
    </row>
    <row r="785" spans="15:15" x14ac:dyDescent="0.3">
      <c r="O785" s="70"/>
    </row>
    <row r="786" spans="15:15" x14ac:dyDescent="0.3">
      <c r="O786" s="70"/>
    </row>
    <row r="787" spans="15:15" x14ac:dyDescent="0.3">
      <c r="O787" s="70"/>
    </row>
    <row r="788" spans="15:15" x14ac:dyDescent="0.3">
      <c r="O788" s="70"/>
    </row>
    <row r="789" spans="15:15" x14ac:dyDescent="0.3">
      <c r="O789" s="70"/>
    </row>
    <row r="790" spans="15:15" x14ac:dyDescent="0.3">
      <c r="O790" s="70"/>
    </row>
    <row r="791" spans="15:15" x14ac:dyDescent="0.3">
      <c r="O791" s="70"/>
    </row>
    <row r="792" spans="15:15" x14ac:dyDescent="0.3">
      <c r="O792" s="70"/>
    </row>
    <row r="793" spans="15:15" x14ac:dyDescent="0.3">
      <c r="O793" s="70"/>
    </row>
    <row r="794" spans="15:15" x14ac:dyDescent="0.3">
      <c r="O794" s="70"/>
    </row>
    <row r="795" spans="15:15" x14ac:dyDescent="0.3">
      <c r="O795" s="70"/>
    </row>
    <row r="796" spans="15:15" x14ac:dyDescent="0.3">
      <c r="O796" s="70"/>
    </row>
    <row r="797" spans="15:15" x14ac:dyDescent="0.3">
      <c r="O797" s="70"/>
    </row>
    <row r="798" spans="15:15" x14ac:dyDescent="0.3">
      <c r="O798" s="70"/>
    </row>
    <row r="799" spans="15:15" x14ac:dyDescent="0.3">
      <c r="O799" s="70"/>
    </row>
    <row r="800" spans="15:15" x14ac:dyDescent="0.3">
      <c r="O800" s="70"/>
    </row>
    <row r="801" spans="15:15" x14ac:dyDescent="0.3">
      <c r="O801" s="70"/>
    </row>
    <row r="802" spans="15:15" x14ac:dyDescent="0.3">
      <c r="O802" s="70"/>
    </row>
    <row r="803" spans="15:15" x14ac:dyDescent="0.3">
      <c r="O803" s="70"/>
    </row>
    <row r="804" spans="15:15" x14ac:dyDescent="0.3">
      <c r="O804" s="70"/>
    </row>
    <row r="805" spans="15:15" x14ac:dyDescent="0.3">
      <c r="O805" s="70"/>
    </row>
    <row r="806" spans="15:15" x14ac:dyDescent="0.3">
      <c r="O806" s="70"/>
    </row>
    <row r="807" spans="15:15" x14ac:dyDescent="0.3">
      <c r="O807" s="70"/>
    </row>
    <row r="808" spans="15:15" x14ac:dyDescent="0.3">
      <c r="O808" s="70"/>
    </row>
    <row r="809" spans="15:15" x14ac:dyDescent="0.3">
      <c r="O809" s="70"/>
    </row>
    <row r="810" spans="15:15" x14ac:dyDescent="0.3">
      <c r="O810" s="70"/>
    </row>
    <row r="811" spans="15:15" x14ac:dyDescent="0.3">
      <c r="O811" s="70"/>
    </row>
    <row r="812" spans="15:15" x14ac:dyDescent="0.3">
      <c r="O812" s="70"/>
    </row>
    <row r="813" spans="15:15" x14ac:dyDescent="0.3">
      <c r="O813" s="70"/>
    </row>
    <row r="814" spans="15:15" x14ac:dyDescent="0.3">
      <c r="O814" s="70"/>
    </row>
    <row r="815" spans="15:15" x14ac:dyDescent="0.3">
      <c r="O815" s="70"/>
    </row>
    <row r="816" spans="15:15" x14ac:dyDescent="0.3">
      <c r="O816" s="70"/>
    </row>
    <row r="817" spans="15:15" x14ac:dyDescent="0.3">
      <c r="O817" s="70"/>
    </row>
    <row r="818" spans="15:15" x14ac:dyDescent="0.3">
      <c r="O818" s="70"/>
    </row>
    <row r="819" spans="15:15" x14ac:dyDescent="0.3">
      <c r="O819" s="70"/>
    </row>
    <row r="820" spans="15:15" x14ac:dyDescent="0.3">
      <c r="O820" s="70"/>
    </row>
    <row r="821" spans="15:15" x14ac:dyDescent="0.3">
      <c r="O821" s="70"/>
    </row>
    <row r="822" spans="15:15" x14ac:dyDescent="0.3">
      <c r="O822" s="70"/>
    </row>
    <row r="823" spans="15:15" x14ac:dyDescent="0.3">
      <c r="O823" s="70"/>
    </row>
    <row r="824" spans="15:15" x14ac:dyDescent="0.3">
      <c r="O824" s="70"/>
    </row>
    <row r="825" spans="15:15" x14ac:dyDescent="0.3">
      <c r="O825" s="70"/>
    </row>
    <row r="826" spans="15:15" x14ac:dyDescent="0.3">
      <c r="O826" s="70"/>
    </row>
    <row r="827" spans="15:15" x14ac:dyDescent="0.3">
      <c r="O827" s="70"/>
    </row>
    <row r="828" spans="15:15" x14ac:dyDescent="0.3">
      <c r="O828" s="70"/>
    </row>
    <row r="829" spans="15:15" x14ac:dyDescent="0.3">
      <c r="O829" s="70"/>
    </row>
    <row r="830" spans="15:15" x14ac:dyDescent="0.3">
      <c r="O830" s="70"/>
    </row>
    <row r="831" spans="15:15" x14ac:dyDescent="0.3">
      <c r="O831" s="70"/>
    </row>
    <row r="832" spans="15:15" x14ac:dyDescent="0.3">
      <c r="O832" s="70"/>
    </row>
    <row r="833" spans="15:15" x14ac:dyDescent="0.3">
      <c r="O833" s="70"/>
    </row>
    <row r="834" spans="15:15" x14ac:dyDescent="0.3">
      <c r="O834" s="70"/>
    </row>
    <row r="835" spans="15:15" x14ac:dyDescent="0.3">
      <c r="O835" s="70"/>
    </row>
    <row r="836" spans="15:15" x14ac:dyDescent="0.3">
      <c r="O836" s="70"/>
    </row>
    <row r="837" spans="15:15" x14ac:dyDescent="0.3">
      <c r="O837" s="70"/>
    </row>
    <row r="838" spans="15:15" x14ac:dyDescent="0.3">
      <c r="O838" s="70"/>
    </row>
    <row r="839" spans="15:15" x14ac:dyDescent="0.3">
      <c r="O839" s="70"/>
    </row>
    <row r="840" spans="15:15" x14ac:dyDescent="0.3">
      <c r="O840" s="70"/>
    </row>
    <row r="841" spans="15:15" x14ac:dyDescent="0.3">
      <c r="O841" s="70"/>
    </row>
    <row r="842" spans="15:15" x14ac:dyDescent="0.3">
      <c r="O842" s="70"/>
    </row>
    <row r="843" spans="15:15" x14ac:dyDescent="0.3">
      <c r="O843" s="70"/>
    </row>
    <row r="844" spans="15:15" x14ac:dyDescent="0.3">
      <c r="O844" s="70"/>
    </row>
    <row r="845" spans="15:15" x14ac:dyDescent="0.3">
      <c r="O845" s="70"/>
    </row>
    <row r="846" spans="15:15" x14ac:dyDescent="0.3">
      <c r="O846" s="70"/>
    </row>
    <row r="847" spans="15:15" x14ac:dyDescent="0.3">
      <c r="O847" s="70"/>
    </row>
    <row r="848" spans="15:15" x14ac:dyDescent="0.3">
      <c r="O848" s="70"/>
    </row>
    <row r="849" spans="15:15" x14ac:dyDescent="0.3">
      <c r="O849" s="70"/>
    </row>
    <row r="850" spans="15:15" x14ac:dyDescent="0.3">
      <c r="O850" s="70"/>
    </row>
    <row r="851" spans="15:15" x14ac:dyDescent="0.3">
      <c r="O851" s="70"/>
    </row>
    <row r="852" spans="15:15" x14ac:dyDescent="0.3">
      <c r="O852" s="70"/>
    </row>
    <row r="853" spans="15:15" x14ac:dyDescent="0.3">
      <c r="O853" s="70"/>
    </row>
    <row r="854" spans="15:15" x14ac:dyDescent="0.3">
      <c r="O854" s="70"/>
    </row>
    <row r="855" spans="15:15" x14ac:dyDescent="0.3">
      <c r="O855" s="70"/>
    </row>
    <row r="856" spans="15:15" x14ac:dyDescent="0.3">
      <c r="O856" s="70"/>
    </row>
    <row r="857" spans="15:15" x14ac:dyDescent="0.3">
      <c r="O857" s="70"/>
    </row>
    <row r="858" spans="15:15" x14ac:dyDescent="0.3">
      <c r="O858" s="70"/>
    </row>
    <row r="859" spans="15:15" x14ac:dyDescent="0.3">
      <c r="O859" s="70"/>
    </row>
    <row r="860" spans="15:15" x14ac:dyDescent="0.3">
      <c r="O860" s="70"/>
    </row>
    <row r="861" spans="15:15" x14ac:dyDescent="0.3">
      <c r="O861" s="70"/>
    </row>
    <row r="862" spans="15:15" x14ac:dyDescent="0.3">
      <c r="O862" s="70"/>
    </row>
    <row r="863" spans="15:15" x14ac:dyDescent="0.3">
      <c r="O863" s="70"/>
    </row>
    <row r="864" spans="15:15" x14ac:dyDescent="0.3">
      <c r="O864" s="70"/>
    </row>
    <row r="865" spans="15:15" x14ac:dyDescent="0.3">
      <c r="O865" s="70"/>
    </row>
    <row r="866" spans="15:15" x14ac:dyDescent="0.3">
      <c r="O866" s="70"/>
    </row>
    <row r="867" spans="15:15" x14ac:dyDescent="0.3">
      <c r="O867" s="70"/>
    </row>
    <row r="868" spans="15:15" x14ac:dyDescent="0.3">
      <c r="O868" s="70"/>
    </row>
    <row r="869" spans="15:15" x14ac:dyDescent="0.3">
      <c r="O869" s="70"/>
    </row>
    <row r="870" spans="15:15" x14ac:dyDescent="0.3">
      <c r="O870" s="70"/>
    </row>
    <row r="871" spans="15:15" x14ac:dyDescent="0.3">
      <c r="O871" s="70"/>
    </row>
    <row r="872" spans="15:15" x14ac:dyDescent="0.3">
      <c r="O872" s="70"/>
    </row>
    <row r="873" spans="15:15" x14ac:dyDescent="0.3">
      <c r="O873" s="70"/>
    </row>
    <row r="874" spans="15:15" x14ac:dyDescent="0.3">
      <c r="O874" s="70"/>
    </row>
    <row r="875" spans="15:15" x14ac:dyDescent="0.3">
      <c r="O875" s="70"/>
    </row>
    <row r="876" spans="15:15" x14ac:dyDescent="0.3">
      <c r="O876" s="70"/>
    </row>
    <row r="877" spans="15:15" x14ac:dyDescent="0.3">
      <c r="O877" s="70"/>
    </row>
    <row r="878" spans="15:15" x14ac:dyDescent="0.3">
      <c r="O878" s="70"/>
    </row>
    <row r="879" spans="15:15" x14ac:dyDescent="0.3">
      <c r="O879" s="70"/>
    </row>
    <row r="880" spans="15:15" x14ac:dyDescent="0.3">
      <c r="O880" s="70"/>
    </row>
    <row r="881" spans="15:15" x14ac:dyDescent="0.3">
      <c r="O881" s="70"/>
    </row>
    <row r="882" spans="15:15" x14ac:dyDescent="0.3">
      <c r="O882" s="70"/>
    </row>
    <row r="883" spans="15:15" x14ac:dyDescent="0.3">
      <c r="O883" s="70"/>
    </row>
    <row r="884" spans="15:15" x14ac:dyDescent="0.3">
      <c r="O884" s="70"/>
    </row>
    <row r="885" spans="15:15" x14ac:dyDescent="0.3">
      <c r="O885" s="70"/>
    </row>
    <row r="886" spans="15:15" x14ac:dyDescent="0.3">
      <c r="O886" s="70"/>
    </row>
    <row r="887" spans="15:15" x14ac:dyDescent="0.3">
      <c r="O887" s="70"/>
    </row>
    <row r="888" spans="15:15" x14ac:dyDescent="0.3">
      <c r="O888" s="70"/>
    </row>
    <row r="889" spans="15:15" x14ac:dyDescent="0.3">
      <c r="O889" s="70"/>
    </row>
    <row r="890" spans="15:15" x14ac:dyDescent="0.3">
      <c r="O890" s="70"/>
    </row>
    <row r="891" spans="15:15" x14ac:dyDescent="0.3">
      <c r="O891" s="70"/>
    </row>
    <row r="892" spans="15:15" x14ac:dyDescent="0.3">
      <c r="O892" s="70"/>
    </row>
    <row r="893" spans="15:15" x14ac:dyDescent="0.3">
      <c r="O893" s="70"/>
    </row>
    <row r="894" spans="15:15" x14ac:dyDescent="0.3">
      <c r="O894" s="70"/>
    </row>
    <row r="895" spans="15:15" x14ac:dyDescent="0.3">
      <c r="O895" s="70"/>
    </row>
    <row r="896" spans="15:15" x14ac:dyDescent="0.3">
      <c r="O896" s="70"/>
    </row>
    <row r="897" spans="15:15" x14ac:dyDescent="0.3">
      <c r="O897" s="70"/>
    </row>
    <row r="898" spans="15:15" x14ac:dyDescent="0.3">
      <c r="O898" s="70"/>
    </row>
    <row r="899" spans="15:15" x14ac:dyDescent="0.3">
      <c r="O899" s="70"/>
    </row>
    <row r="900" spans="15:15" x14ac:dyDescent="0.3">
      <c r="O900" s="70"/>
    </row>
    <row r="901" spans="15:15" x14ac:dyDescent="0.3">
      <c r="O901" s="70"/>
    </row>
    <row r="902" spans="15:15" x14ac:dyDescent="0.3">
      <c r="O902" s="70"/>
    </row>
    <row r="903" spans="15:15" x14ac:dyDescent="0.3">
      <c r="O903" s="70"/>
    </row>
    <row r="904" spans="15:15" x14ac:dyDescent="0.3">
      <c r="O904" s="70"/>
    </row>
    <row r="905" spans="15:15" x14ac:dyDescent="0.3">
      <c r="O905" s="70"/>
    </row>
    <row r="906" spans="15:15" x14ac:dyDescent="0.3">
      <c r="O906" s="70"/>
    </row>
    <row r="907" spans="15:15" x14ac:dyDescent="0.3">
      <c r="O907" s="70"/>
    </row>
    <row r="908" spans="15:15" x14ac:dyDescent="0.3">
      <c r="O908" s="70"/>
    </row>
    <row r="909" spans="15:15" x14ac:dyDescent="0.3">
      <c r="O909" s="70"/>
    </row>
    <row r="910" spans="15:15" x14ac:dyDescent="0.3">
      <c r="O910" s="70"/>
    </row>
    <row r="911" spans="15:15" x14ac:dyDescent="0.3">
      <c r="O911" s="70"/>
    </row>
    <row r="912" spans="15:15" x14ac:dyDescent="0.3">
      <c r="O912" s="70"/>
    </row>
    <row r="913" spans="15:15" x14ac:dyDescent="0.3">
      <c r="O913" s="70"/>
    </row>
    <row r="914" spans="15:15" x14ac:dyDescent="0.3">
      <c r="O914" s="70"/>
    </row>
    <row r="915" spans="15:15" x14ac:dyDescent="0.3">
      <c r="O915" s="70"/>
    </row>
    <row r="916" spans="15:15" x14ac:dyDescent="0.3">
      <c r="O916" s="70"/>
    </row>
    <row r="917" spans="15:15" x14ac:dyDescent="0.3">
      <c r="O917" s="70"/>
    </row>
    <row r="918" spans="15:15" x14ac:dyDescent="0.3">
      <c r="O918" s="70"/>
    </row>
    <row r="919" spans="15:15" x14ac:dyDescent="0.3">
      <c r="O919" s="70"/>
    </row>
    <row r="920" spans="15:15" x14ac:dyDescent="0.3">
      <c r="O920" s="70"/>
    </row>
    <row r="921" spans="15:15" x14ac:dyDescent="0.3">
      <c r="O921" s="70"/>
    </row>
    <row r="922" spans="15:15" x14ac:dyDescent="0.3">
      <c r="O922" s="70"/>
    </row>
    <row r="923" spans="15:15" x14ac:dyDescent="0.3">
      <c r="O923" s="70"/>
    </row>
    <row r="924" spans="15:15" x14ac:dyDescent="0.3">
      <c r="O924" s="70"/>
    </row>
    <row r="925" spans="15:15" x14ac:dyDescent="0.3">
      <c r="O925" s="70"/>
    </row>
    <row r="926" spans="15:15" x14ac:dyDescent="0.3">
      <c r="O926" s="70"/>
    </row>
    <row r="927" spans="15:15" x14ac:dyDescent="0.3">
      <c r="O927" s="70"/>
    </row>
    <row r="928" spans="15:15" x14ac:dyDescent="0.3">
      <c r="O928" s="70"/>
    </row>
    <row r="929" spans="15:15" x14ac:dyDescent="0.3">
      <c r="O929" s="70"/>
    </row>
    <row r="930" spans="15:15" x14ac:dyDescent="0.3">
      <c r="O930" s="70"/>
    </row>
    <row r="931" spans="15:15" x14ac:dyDescent="0.3">
      <c r="O931" s="70"/>
    </row>
    <row r="932" spans="15:15" x14ac:dyDescent="0.3">
      <c r="O932" s="70"/>
    </row>
    <row r="933" spans="15:15" x14ac:dyDescent="0.3">
      <c r="O933" s="70"/>
    </row>
    <row r="934" spans="15:15" x14ac:dyDescent="0.3">
      <c r="O934" s="70"/>
    </row>
    <row r="935" spans="15:15" x14ac:dyDescent="0.3">
      <c r="O935" s="70"/>
    </row>
    <row r="936" spans="15:15" x14ac:dyDescent="0.3">
      <c r="O936" s="70"/>
    </row>
    <row r="937" spans="15:15" x14ac:dyDescent="0.3">
      <c r="O937" s="70"/>
    </row>
    <row r="938" spans="15:15" x14ac:dyDescent="0.3">
      <c r="O938" s="70"/>
    </row>
    <row r="939" spans="15:15" x14ac:dyDescent="0.3">
      <c r="O939" s="70"/>
    </row>
    <row r="940" spans="15:15" x14ac:dyDescent="0.3">
      <c r="O940" s="70"/>
    </row>
    <row r="941" spans="15:15" x14ac:dyDescent="0.3">
      <c r="O941" s="70"/>
    </row>
    <row r="942" spans="15:15" x14ac:dyDescent="0.3">
      <c r="O942" s="70"/>
    </row>
    <row r="943" spans="15:15" x14ac:dyDescent="0.3">
      <c r="O943" s="70"/>
    </row>
    <row r="944" spans="15:15" x14ac:dyDescent="0.3">
      <c r="O944" s="70"/>
    </row>
    <row r="945" spans="15:15" x14ac:dyDescent="0.3">
      <c r="O945" s="70"/>
    </row>
    <row r="946" spans="15:15" x14ac:dyDescent="0.3">
      <c r="O946" s="70"/>
    </row>
    <row r="947" spans="15:15" x14ac:dyDescent="0.3">
      <c r="O947" s="70"/>
    </row>
    <row r="948" spans="15:15" x14ac:dyDescent="0.3">
      <c r="O948" s="70"/>
    </row>
    <row r="949" spans="15:15" x14ac:dyDescent="0.3">
      <c r="O949" s="70"/>
    </row>
    <row r="950" spans="15:15" x14ac:dyDescent="0.3">
      <c r="O950" s="70"/>
    </row>
    <row r="951" spans="15:15" x14ac:dyDescent="0.3">
      <c r="O951" s="70"/>
    </row>
    <row r="952" spans="15:15" x14ac:dyDescent="0.3">
      <c r="O952" s="70"/>
    </row>
    <row r="953" spans="15:15" x14ac:dyDescent="0.3">
      <c r="O953" s="70"/>
    </row>
    <row r="954" spans="15:15" x14ac:dyDescent="0.3">
      <c r="O954" s="70"/>
    </row>
    <row r="955" spans="15:15" x14ac:dyDescent="0.3">
      <c r="O955" s="70"/>
    </row>
    <row r="956" spans="15:15" x14ac:dyDescent="0.3">
      <c r="O956" s="70"/>
    </row>
    <row r="957" spans="15:15" x14ac:dyDescent="0.3">
      <c r="O957" s="70"/>
    </row>
    <row r="958" spans="15:15" x14ac:dyDescent="0.3">
      <c r="O958" s="70"/>
    </row>
    <row r="959" spans="15:15" x14ac:dyDescent="0.3">
      <c r="O959" s="70"/>
    </row>
    <row r="960" spans="15:15" x14ac:dyDescent="0.3">
      <c r="O960" s="70"/>
    </row>
    <row r="961" spans="15:15" x14ac:dyDescent="0.3">
      <c r="O961" s="70"/>
    </row>
    <row r="962" spans="15:15" x14ac:dyDescent="0.3">
      <c r="O962" s="70"/>
    </row>
    <row r="963" spans="15:15" x14ac:dyDescent="0.3">
      <c r="O963" s="70"/>
    </row>
    <row r="964" spans="15:15" x14ac:dyDescent="0.3">
      <c r="O964" s="70"/>
    </row>
    <row r="965" spans="15:15" x14ac:dyDescent="0.3">
      <c r="O965" s="70"/>
    </row>
    <row r="966" spans="15:15" x14ac:dyDescent="0.3">
      <c r="O966" s="70"/>
    </row>
    <row r="967" spans="15:15" x14ac:dyDescent="0.3">
      <c r="O967" s="70"/>
    </row>
    <row r="968" spans="15:15" x14ac:dyDescent="0.3">
      <c r="O968" s="70"/>
    </row>
    <row r="969" spans="15:15" x14ac:dyDescent="0.3">
      <c r="O969" s="70"/>
    </row>
    <row r="970" spans="15:15" x14ac:dyDescent="0.3">
      <c r="O970" s="70"/>
    </row>
    <row r="971" spans="15:15" x14ac:dyDescent="0.3">
      <c r="O971" s="70"/>
    </row>
    <row r="972" spans="15:15" x14ac:dyDescent="0.3">
      <c r="O972" s="70"/>
    </row>
    <row r="973" spans="15:15" x14ac:dyDescent="0.3">
      <c r="O973" s="70"/>
    </row>
    <row r="974" spans="15:15" x14ac:dyDescent="0.3">
      <c r="O974" s="70"/>
    </row>
    <row r="975" spans="15:15" x14ac:dyDescent="0.3">
      <c r="O975" s="70"/>
    </row>
    <row r="976" spans="15:15" x14ac:dyDescent="0.3">
      <c r="O976" s="70"/>
    </row>
    <row r="977" spans="15:15" x14ac:dyDescent="0.3">
      <c r="O977" s="70"/>
    </row>
    <row r="978" spans="15:15" x14ac:dyDescent="0.3">
      <c r="O978" s="70"/>
    </row>
    <row r="979" spans="15:15" x14ac:dyDescent="0.3">
      <c r="O979" s="70"/>
    </row>
    <row r="980" spans="15:15" x14ac:dyDescent="0.3">
      <c r="O980" s="70"/>
    </row>
    <row r="981" spans="15:15" x14ac:dyDescent="0.3">
      <c r="O981" s="70"/>
    </row>
    <row r="982" spans="15:15" x14ac:dyDescent="0.3">
      <c r="O982" s="70"/>
    </row>
    <row r="983" spans="15:15" x14ac:dyDescent="0.3">
      <c r="O983" s="70"/>
    </row>
    <row r="984" spans="15:15" x14ac:dyDescent="0.3">
      <c r="O984" s="70"/>
    </row>
    <row r="985" spans="15:15" x14ac:dyDescent="0.3">
      <c r="O985" s="70"/>
    </row>
    <row r="986" spans="15:15" x14ac:dyDescent="0.3">
      <c r="O986" s="70"/>
    </row>
    <row r="987" spans="15:15" x14ac:dyDescent="0.3">
      <c r="O987" s="70"/>
    </row>
    <row r="988" spans="15:15" x14ac:dyDescent="0.3">
      <c r="O988" s="70"/>
    </row>
    <row r="989" spans="15:15" x14ac:dyDescent="0.3">
      <c r="O989" s="70"/>
    </row>
    <row r="990" spans="15:15" x14ac:dyDescent="0.3">
      <c r="O990" s="70"/>
    </row>
    <row r="991" spans="15:15" x14ac:dyDescent="0.3">
      <c r="O991" s="70"/>
    </row>
    <row r="992" spans="15:15" x14ac:dyDescent="0.3">
      <c r="O992" s="70"/>
    </row>
    <row r="993" spans="15:15" x14ac:dyDescent="0.3">
      <c r="O993" s="70"/>
    </row>
    <row r="994" spans="15:15" x14ac:dyDescent="0.3">
      <c r="O994" s="70"/>
    </row>
    <row r="995" spans="15:15" x14ac:dyDescent="0.3">
      <c r="O995" s="70"/>
    </row>
    <row r="996" spans="15:15" x14ac:dyDescent="0.3">
      <c r="O996" s="70"/>
    </row>
    <row r="997" spans="15:15" x14ac:dyDescent="0.3">
      <c r="O997" s="70"/>
    </row>
    <row r="998" spans="15:15" x14ac:dyDescent="0.3">
      <c r="O998" s="70"/>
    </row>
    <row r="999" spans="15:15" x14ac:dyDescent="0.3">
      <c r="O999" s="70"/>
    </row>
    <row r="1000" spans="15:15" x14ac:dyDescent="0.3">
      <c r="O1000" s="70"/>
    </row>
    <row r="1001" spans="15:15" x14ac:dyDescent="0.3">
      <c r="O1001" s="70"/>
    </row>
    <row r="1002" spans="15:15" x14ac:dyDescent="0.3">
      <c r="O1002" s="70"/>
    </row>
    <row r="1003" spans="15:15" x14ac:dyDescent="0.3">
      <c r="O1003" s="70"/>
    </row>
    <row r="1004" spans="15:15" x14ac:dyDescent="0.3">
      <c r="O1004" s="70"/>
    </row>
    <row r="1005" spans="15:15" x14ac:dyDescent="0.3">
      <c r="O1005" s="70"/>
    </row>
    <row r="1006" spans="15:15" x14ac:dyDescent="0.3">
      <c r="O1006" s="70"/>
    </row>
    <row r="1007" spans="15:15" x14ac:dyDescent="0.3">
      <c r="O1007" s="70"/>
    </row>
    <row r="1008" spans="15:15" x14ac:dyDescent="0.3">
      <c r="O1008" s="70"/>
    </row>
    <row r="1009" spans="15:15" x14ac:dyDescent="0.3">
      <c r="O1009" s="70"/>
    </row>
    <row r="1010" spans="15:15" x14ac:dyDescent="0.3">
      <c r="O1010" s="70"/>
    </row>
    <row r="1011" spans="15:15" x14ac:dyDescent="0.3">
      <c r="O1011" s="70"/>
    </row>
    <row r="1012" spans="15:15" x14ac:dyDescent="0.3">
      <c r="O1012" s="70"/>
    </row>
    <row r="1013" spans="15:15" x14ac:dyDescent="0.3">
      <c r="O1013" s="70"/>
    </row>
    <row r="1014" spans="15:15" x14ac:dyDescent="0.3">
      <c r="O1014" s="70"/>
    </row>
    <row r="1015" spans="15:15" x14ac:dyDescent="0.3">
      <c r="O1015" s="70"/>
    </row>
    <row r="1016" spans="15:15" x14ac:dyDescent="0.3">
      <c r="O1016" s="70"/>
    </row>
    <row r="1017" spans="15:15" x14ac:dyDescent="0.3">
      <c r="O1017" s="70"/>
    </row>
    <row r="1018" spans="15:15" x14ac:dyDescent="0.3">
      <c r="O1018" s="70"/>
    </row>
    <row r="1019" spans="15:15" x14ac:dyDescent="0.3">
      <c r="O1019" s="70"/>
    </row>
    <row r="1020" spans="15:15" x14ac:dyDescent="0.3">
      <c r="O1020" s="70"/>
    </row>
    <row r="1021" spans="15:15" x14ac:dyDescent="0.3">
      <c r="O1021" s="70"/>
    </row>
    <row r="1022" spans="15:15" x14ac:dyDescent="0.3">
      <c r="O1022" s="70"/>
    </row>
    <row r="1023" spans="15:15" x14ac:dyDescent="0.3">
      <c r="O1023" s="70"/>
    </row>
    <row r="1024" spans="15:15" x14ac:dyDescent="0.3">
      <c r="O1024" s="70"/>
    </row>
    <row r="1025" spans="15:15" x14ac:dyDescent="0.3">
      <c r="O1025" s="70"/>
    </row>
    <row r="1026" spans="15:15" x14ac:dyDescent="0.3">
      <c r="O1026" s="70"/>
    </row>
    <row r="1027" spans="15:15" x14ac:dyDescent="0.3">
      <c r="O1027" s="70"/>
    </row>
    <row r="1028" spans="15:15" x14ac:dyDescent="0.3">
      <c r="O1028" s="70"/>
    </row>
    <row r="1029" spans="15:15" x14ac:dyDescent="0.3">
      <c r="O1029" s="70"/>
    </row>
    <row r="1030" spans="15:15" x14ac:dyDescent="0.3">
      <c r="O1030" s="70"/>
    </row>
    <row r="1031" spans="15:15" x14ac:dyDescent="0.3">
      <c r="O1031" s="70"/>
    </row>
    <row r="1032" spans="15:15" x14ac:dyDescent="0.3">
      <c r="O1032" s="70"/>
    </row>
    <row r="1033" spans="15:15" x14ac:dyDescent="0.3">
      <c r="O1033" s="70"/>
    </row>
    <row r="1034" spans="15:15" x14ac:dyDescent="0.3">
      <c r="O1034" s="70"/>
    </row>
    <row r="1035" spans="15:15" x14ac:dyDescent="0.3">
      <c r="O1035" s="70"/>
    </row>
    <row r="1036" spans="15:15" x14ac:dyDescent="0.3">
      <c r="O1036" s="70"/>
    </row>
    <row r="1037" spans="15:15" x14ac:dyDescent="0.3">
      <c r="O1037" s="70"/>
    </row>
    <row r="1038" spans="15:15" x14ac:dyDescent="0.3">
      <c r="O1038" s="70"/>
    </row>
    <row r="1039" spans="15:15" x14ac:dyDescent="0.3">
      <c r="O1039" s="70"/>
    </row>
    <row r="1040" spans="15:15" x14ac:dyDescent="0.3">
      <c r="O1040" s="70"/>
    </row>
    <row r="1041" spans="15:15" x14ac:dyDescent="0.3">
      <c r="O1041" s="70"/>
    </row>
    <row r="1042" spans="15:15" x14ac:dyDescent="0.3">
      <c r="O1042" s="70"/>
    </row>
    <row r="1043" spans="15:15" x14ac:dyDescent="0.3">
      <c r="O1043" s="70"/>
    </row>
    <row r="1044" spans="15:15" x14ac:dyDescent="0.3">
      <c r="O1044" s="70"/>
    </row>
    <row r="1045" spans="15:15" x14ac:dyDescent="0.3">
      <c r="O1045" s="70"/>
    </row>
    <row r="1046" spans="15:15" x14ac:dyDescent="0.3">
      <c r="O1046" s="70"/>
    </row>
    <row r="1047" spans="15:15" x14ac:dyDescent="0.3">
      <c r="O1047" s="70"/>
    </row>
    <row r="1048" spans="15:15" x14ac:dyDescent="0.3">
      <c r="O1048" s="70"/>
    </row>
    <row r="1049" spans="15:15" x14ac:dyDescent="0.3">
      <c r="O1049" s="70"/>
    </row>
    <row r="1050" spans="15:15" x14ac:dyDescent="0.3">
      <c r="O1050" s="70"/>
    </row>
    <row r="1051" spans="15:15" x14ac:dyDescent="0.3">
      <c r="O1051" s="70"/>
    </row>
    <row r="1052" spans="15:15" x14ac:dyDescent="0.3">
      <c r="O1052" s="70"/>
    </row>
    <row r="1053" spans="15:15" x14ac:dyDescent="0.3">
      <c r="O1053" s="70"/>
    </row>
    <row r="1054" spans="15:15" x14ac:dyDescent="0.3">
      <c r="O1054" s="70"/>
    </row>
    <row r="1055" spans="15:15" x14ac:dyDescent="0.3">
      <c r="O1055" s="70"/>
    </row>
    <row r="1056" spans="15:15" x14ac:dyDescent="0.3">
      <c r="O1056" s="70"/>
    </row>
    <row r="1057" spans="15:15" x14ac:dyDescent="0.3">
      <c r="O1057" s="70"/>
    </row>
    <row r="1058" spans="15:15" x14ac:dyDescent="0.3">
      <c r="O1058" s="70"/>
    </row>
    <row r="1059" spans="15:15" x14ac:dyDescent="0.3">
      <c r="O1059" s="70"/>
    </row>
    <row r="1060" spans="15:15" x14ac:dyDescent="0.3">
      <c r="O1060" s="70"/>
    </row>
    <row r="1061" spans="15:15" x14ac:dyDescent="0.3">
      <c r="O1061" s="70"/>
    </row>
    <row r="1062" spans="15:15" x14ac:dyDescent="0.3">
      <c r="O1062" s="70"/>
    </row>
    <row r="1063" spans="15:15" x14ac:dyDescent="0.3">
      <c r="O1063" s="70"/>
    </row>
    <row r="1064" spans="15:15" x14ac:dyDescent="0.3">
      <c r="O1064" s="70"/>
    </row>
    <row r="1065" spans="15:15" x14ac:dyDescent="0.3">
      <c r="O1065" s="70"/>
    </row>
    <row r="1066" spans="15:15" x14ac:dyDescent="0.3">
      <c r="O1066" s="70"/>
    </row>
    <row r="1067" spans="15:15" x14ac:dyDescent="0.3">
      <c r="O1067" s="70"/>
    </row>
    <row r="1068" spans="15:15" x14ac:dyDescent="0.3">
      <c r="O1068" s="70"/>
    </row>
    <row r="1069" spans="15:15" x14ac:dyDescent="0.3">
      <c r="O1069" s="70"/>
    </row>
    <row r="1070" spans="15:15" x14ac:dyDescent="0.3">
      <c r="O1070" s="70"/>
    </row>
    <row r="1071" spans="15:15" x14ac:dyDescent="0.3">
      <c r="O1071" s="70"/>
    </row>
    <row r="1072" spans="15:15" x14ac:dyDescent="0.3">
      <c r="O1072" s="70"/>
    </row>
    <row r="1073" spans="15:15" x14ac:dyDescent="0.3">
      <c r="O1073" s="70"/>
    </row>
    <row r="1074" spans="15:15" x14ac:dyDescent="0.3">
      <c r="O1074" s="70"/>
    </row>
    <row r="1075" spans="15:15" x14ac:dyDescent="0.3">
      <c r="O1075" s="70"/>
    </row>
    <row r="1076" spans="15:15" x14ac:dyDescent="0.3">
      <c r="O1076" s="70"/>
    </row>
    <row r="1077" spans="15:15" x14ac:dyDescent="0.3">
      <c r="O1077" s="70"/>
    </row>
    <row r="1078" spans="15:15" x14ac:dyDescent="0.3">
      <c r="O1078" s="70"/>
    </row>
    <row r="1079" spans="15:15" x14ac:dyDescent="0.3">
      <c r="O1079" s="70"/>
    </row>
    <row r="1080" spans="15:15" x14ac:dyDescent="0.3">
      <c r="O1080" s="70"/>
    </row>
    <row r="1081" spans="15:15" x14ac:dyDescent="0.3">
      <c r="O1081" s="70"/>
    </row>
    <row r="1082" spans="15:15" x14ac:dyDescent="0.3">
      <c r="O1082" s="70"/>
    </row>
    <row r="1083" spans="15:15" x14ac:dyDescent="0.3">
      <c r="O1083" s="70"/>
    </row>
    <row r="1084" spans="15:15" x14ac:dyDescent="0.3">
      <c r="O1084" s="70"/>
    </row>
    <row r="1085" spans="15:15" x14ac:dyDescent="0.3">
      <c r="O1085" s="70"/>
    </row>
    <row r="1086" spans="15:15" x14ac:dyDescent="0.3">
      <c r="O1086" s="70"/>
    </row>
    <row r="1087" spans="15:15" x14ac:dyDescent="0.3">
      <c r="O1087" s="70"/>
    </row>
    <row r="1088" spans="15:15" x14ac:dyDescent="0.3">
      <c r="O1088" s="70"/>
    </row>
    <row r="1089" spans="15:15" x14ac:dyDescent="0.3">
      <c r="O1089" s="70"/>
    </row>
    <row r="1090" spans="15:15" x14ac:dyDescent="0.3">
      <c r="O1090" s="70"/>
    </row>
    <row r="1091" spans="15:15" x14ac:dyDescent="0.3">
      <c r="O1091" s="70"/>
    </row>
    <row r="1092" spans="15:15" x14ac:dyDescent="0.3">
      <c r="O1092" s="70"/>
    </row>
    <row r="1093" spans="15:15" x14ac:dyDescent="0.3">
      <c r="O1093" s="70"/>
    </row>
    <row r="1094" spans="15:15" x14ac:dyDescent="0.3">
      <c r="O1094" s="70"/>
    </row>
    <row r="1095" spans="15:15" x14ac:dyDescent="0.3">
      <c r="O1095" s="70"/>
    </row>
    <row r="1096" spans="15:15" x14ac:dyDescent="0.3">
      <c r="O1096" s="70"/>
    </row>
    <row r="1097" spans="15:15" x14ac:dyDescent="0.3">
      <c r="O1097" s="70"/>
    </row>
    <row r="1098" spans="15:15" x14ac:dyDescent="0.3">
      <c r="O1098" s="70"/>
    </row>
    <row r="1099" spans="15:15" x14ac:dyDescent="0.3">
      <c r="O1099" s="70"/>
    </row>
    <row r="1100" spans="15:15" x14ac:dyDescent="0.3">
      <c r="O1100" s="70"/>
    </row>
    <row r="1101" spans="15:15" x14ac:dyDescent="0.3">
      <c r="O1101" s="70"/>
    </row>
    <row r="1102" spans="15:15" x14ac:dyDescent="0.3">
      <c r="O1102" s="70"/>
    </row>
    <row r="1103" spans="15:15" x14ac:dyDescent="0.3">
      <c r="O1103" s="70"/>
    </row>
    <row r="1104" spans="15:15" x14ac:dyDescent="0.3">
      <c r="O1104" s="70"/>
    </row>
    <row r="1105" spans="15:15" x14ac:dyDescent="0.3">
      <c r="O1105" s="70"/>
    </row>
    <row r="1106" spans="15:15" x14ac:dyDescent="0.3">
      <c r="O1106" s="70"/>
    </row>
    <row r="1107" spans="15:15" x14ac:dyDescent="0.3">
      <c r="O1107" s="70"/>
    </row>
    <row r="1108" spans="15:15" x14ac:dyDescent="0.3">
      <c r="O1108" s="70"/>
    </row>
    <row r="1109" spans="15:15" x14ac:dyDescent="0.3">
      <c r="O1109" s="70"/>
    </row>
    <row r="1110" spans="15:15" x14ac:dyDescent="0.3">
      <c r="O1110" s="70"/>
    </row>
    <row r="1111" spans="15:15" x14ac:dyDescent="0.3">
      <c r="O1111" s="70"/>
    </row>
    <row r="1112" spans="15:15" x14ac:dyDescent="0.3">
      <c r="O1112" s="70"/>
    </row>
    <row r="1113" spans="15:15" x14ac:dyDescent="0.3">
      <c r="O1113" s="70"/>
    </row>
    <row r="1114" spans="15:15" x14ac:dyDescent="0.3">
      <c r="O1114" s="70"/>
    </row>
    <row r="1115" spans="15:15" x14ac:dyDescent="0.3">
      <c r="O1115" s="70"/>
    </row>
    <row r="1116" spans="15:15" x14ac:dyDescent="0.3">
      <c r="O1116" s="70"/>
    </row>
    <row r="1117" spans="15:15" x14ac:dyDescent="0.3">
      <c r="O1117" s="70"/>
    </row>
    <row r="1118" spans="15:15" x14ac:dyDescent="0.3">
      <c r="O1118" s="70"/>
    </row>
    <row r="1119" spans="15:15" x14ac:dyDescent="0.3">
      <c r="O1119" s="70"/>
    </row>
    <row r="1120" spans="15:15" x14ac:dyDescent="0.3">
      <c r="O1120" s="70"/>
    </row>
    <row r="1121" spans="15:15" x14ac:dyDescent="0.3">
      <c r="O1121" s="70"/>
    </row>
    <row r="1122" spans="15:15" x14ac:dyDescent="0.3">
      <c r="O1122" s="70"/>
    </row>
    <row r="1123" spans="15:15" x14ac:dyDescent="0.3">
      <c r="O1123" s="70"/>
    </row>
    <row r="1124" spans="15:15" x14ac:dyDescent="0.3">
      <c r="O1124" s="70"/>
    </row>
    <row r="1125" spans="15:15" x14ac:dyDescent="0.3">
      <c r="O1125" s="70"/>
    </row>
    <row r="1126" spans="15:15" x14ac:dyDescent="0.3">
      <c r="O1126" s="70"/>
    </row>
    <row r="1127" spans="15:15" x14ac:dyDescent="0.3">
      <c r="O1127" s="70"/>
    </row>
    <row r="1128" spans="15:15" x14ac:dyDescent="0.3">
      <c r="O1128" s="70"/>
    </row>
    <row r="1129" spans="15:15" x14ac:dyDescent="0.3">
      <c r="O1129" s="70"/>
    </row>
    <row r="1130" spans="15:15" x14ac:dyDescent="0.3">
      <c r="O1130" s="70"/>
    </row>
    <row r="1131" spans="15:15" x14ac:dyDescent="0.3">
      <c r="O1131" s="70"/>
    </row>
    <row r="1132" spans="15:15" x14ac:dyDescent="0.3">
      <c r="O1132" s="70"/>
    </row>
    <row r="1133" spans="15:15" x14ac:dyDescent="0.3">
      <c r="O1133" s="70"/>
    </row>
    <row r="1134" spans="15:15" x14ac:dyDescent="0.3">
      <c r="O1134" s="70"/>
    </row>
    <row r="1135" spans="15:15" x14ac:dyDescent="0.3">
      <c r="O1135" s="70"/>
    </row>
    <row r="1136" spans="15:15" x14ac:dyDescent="0.3">
      <c r="O1136" s="70"/>
    </row>
    <row r="1137" spans="15:15" x14ac:dyDescent="0.3">
      <c r="O1137" s="70"/>
    </row>
    <row r="1138" spans="15:15" x14ac:dyDescent="0.3">
      <c r="O1138" s="70"/>
    </row>
    <row r="1139" spans="15:15" x14ac:dyDescent="0.3">
      <c r="O1139" s="70"/>
    </row>
    <row r="1140" spans="15:15" x14ac:dyDescent="0.3">
      <c r="O1140" s="70"/>
    </row>
    <row r="1141" spans="15:15" x14ac:dyDescent="0.3">
      <c r="O1141" s="70"/>
    </row>
    <row r="1142" spans="15:15" x14ac:dyDescent="0.3">
      <c r="O1142" s="70"/>
    </row>
    <row r="1143" spans="15:15" x14ac:dyDescent="0.3">
      <c r="O1143" s="70"/>
    </row>
    <row r="1144" spans="15:15" x14ac:dyDescent="0.3">
      <c r="O1144" s="70"/>
    </row>
    <row r="1145" spans="15:15" x14ac:dyDescent="0.3">
      <c r="O1145" s="70"/>
    </row>
    <row r="1146" spans="15:15" x14ac:dyDescent="0.3">
      <c r="O1146" s="70"/>
    </row>
    <row r="1147" spans="15:15" x14ac:dyDescent="0.3">
      <c r="O1147" s="70"/>
    </row>
    <row r="1148" spans="15:15" x14ac:dyDescent="0.3">
      <c r="O1148" s="70"/>
    </row>
    <row r="1149" spans="15:15" x14ac:dyDescent="0.3">
      <c r="O1149" s="70"/>
    </row>
    <row r="1150" spans="15:15" x14ac:dyDescent="0.3">
      <c r="O1150" s="70"/>
    </row>
    <row r="1151" spans="15:15" x14ac:dyDescent="0.3">
      <c r="O1151" s="70"/>
    </row>
    <row r="1152" spans="15:15" x14ac:dyDescent="0.3">
      <c r="O1152" s="70"/>
    </row>
    <row r="1153" spans="15:15" x14ac:dyDescent="0.3">
      <c r="O1153" s="70"/>
    </row>
    <row r="1154" spans="15:15" x14ac:dyDescent="0.3">
      <c r="O1154" s="70"/>
    </row>
    <row r="1155" spans="15:15" x14ac:dyDescent="0.3">
      <c r="O1155" s="70"/>
    </row>
    <row r="1156" spans="15:15" x14ac:dyDescent="0.3">
      <c r="O1156" s="70"/>
    </row>
    <row r="1157" spans="15:15" x14ac:dyDescent="0.3">
      <c r="O1157" s="70"/>
    </row>
    <row r="1158" spans="15:15" x14ac:dyDescent="0.3">
      <c r="O1158" s="70"/>
    </row>
    <row r="1159" spans="15:15" x14ac:dyDescent="0.3">
      <c r="O1159" s="70"/>
    </row>
    <row r="1160" spans="15:15" x14ac:dyDescent="0.3">
      <c r="O1160" s="70"/>
    </row>
    <row r="1161" spans="15:15" x14ac:dyDescent="0.3">
      <c r="O1161" s="70"/>
    </row>
    <row r="1162" spans="15:15" x14ac:dyDescent="0.3">
      <c r="O1162" s="70"/>
    </row>
    <row r="1163" spans="15:15" x14ac:dyDescent="0.3">
      <c r="O1163" s="70"/>
    </row>
    <row r="1164" spans="15:15" x14ac:dyDescent="0.3">
      <c r="O1164" s="70"/>
    </row>
    <row r="1165" spans="15:15" x14ac:dyDescent="0.3">
      <c r="O1165" s="70"/>
    </row>
    <row r="1166" spans="15:15" x14ac:dyDescent="0.3">
      <c r="O1166" s="70"/>
    </row>
    <row r="1167" spans="15:15" x14ac:dyDescent="0.3">
      <c r="O1167" s="70"/>
    </row>
    <row r="1168" spans="15:15" x14ac:dyDescent="0.3">
      <c r="O1168" s="70"/>
    </row>
    <row r="1169" spans="15:15" x14ac:dyDescent="0.3">
      <c r="O1169" s="70"/>
    </row>
    <row r="1170" spans="15:15" x14ac:dyDescent="0.3">
      <c r="O1170" s="70"/>
    </row>
    <row r="1171" spans="15:15" x14ac:dyDescent="0.3">
      <c r="O1171" s="70"/>
    </row>
    <row r="1172" spans="15:15" x14ac:dyDescent="0.3">
      <c r="O1172" s="70"/>
    </row>
    <row r="1173" spans="15:15" x14ac:dyDescent="0.3">
      <c r="O1173" s="70"/>
    </row>
    <row r="1174" spans="15:15" x14ac:dyDescent="0.3">
      <c r="O1174" s="70"/>
    </row>
    <row r="1175" spans="15:15" x14ac:dyDescent="0.3">
      <c r="O1175" s="70"/>
    </row>
    <row r="1176" spans="15:15" x14ac:dyDescent="0.3">
      <c r="O1176" s="70"/>
    </row>
    <row r="1177" spans="15:15" x14ac:dyDescent="0.3">
      <c r="O1177" s="70"/>
    </row>
    <row r="1178" spans="15:15" x14ac:dyDescent="0.3">
      <c r="O1178" s="70"/>
    </row>
    <row r="1179" spans="15:15" x14ac:dyDescent="0.3">
      <c r="O1179" s="70"/>
    </row>
    <row r="1180" spans="15:15" x14ac:dyDescent="0.3">
      <c r="O1180" s="70"/>
    </row>
    <row r="1181" spans="15:15" x14ac:dyDescent="0.3">
      <c r="O1181" s="70"/>
    </row>
    <row r="1182" spans="15:15" x14ac:dyDescent="0.3">
      <c r="O1182" s="70"/>
    </row>
    <row r="1183" spans="15:15" x14ac:dyDescent="0.3">
      <c r="O1183" s="70"/>
    </row>
    <row r="1184" spans="15:15" x14ac:dyDescent="0.3">
      <c r="O1184" s="70"/>
    </row>
    <row r="1185" spans="15:15" x14ac:dyDescent="0.3">
      <c r="O1185" s="70"/>
    </row>
    <row r="1186" spans="15:15" x14ac:dyDescent="0.3">
      <c r="O1186" s="70"/>
    </row>
    <row r="1187" spans="15:15" x14ac:dyDescent="0.3">
      <c r="O1187" s="70"/>
    </row>
    <row r="1188" spans="15:15" x14ac:dyDescent="0.3">
      <c r="O1188" s="70"/>
    </row>
    <row r="1189" spans="15:15" x14ac:dyDescent="0.3">
      <c r="O1189" s="70"/>
    </row>
    <row r="1190" spans="15:15" x14ac:dyDescent="0.3">
      <c r="O1190" s="70"/>
    </row>
    <row r="1191" spans="15:15" x14ac:dyDescent="0.3">
      <c r="O1191" s="70"/>
    </row>
    <row r="1192" spans="15:15" x14ac:dyDescent="0.3">
      <c r="O1192" s="70"/>
    </row>
    <row r="1193" spans="15:15" x14ac:dyDescent="0.3">
      <c r="O1193" s="70"/>
    </row>
    <row r="1194" spans="15:15" x14ac:dyDescent="0.3">
      <c r="O1194" s="70"/>
    </row>
    <row r="1195" spans="15:15" x14ac:dyDescent="0.3">
      <c r="O1195" s="70"/>
    </row>
    <row r="1196" spans="15:15" x14ac:dyDescent="0.3">
      <c r="O1196" s="70"/>
    </row>
    <row r="1197" spans="15:15" x14ac:dyDescent="0.3">
      <c r="O1197" s="70"/>
    </row>
    <row r="1198" spans="15:15" x14ac:dyDescent="0.3">
      <c r="O1198" s="70"/>
    </row>
    <row r="1199" spans="15:15" x14ac:dyDescent="0.3">
      <c r="O1199" s="70"/>
    </row>
    <row r="1200" spans="15:15" x14ac:dyDescent="0.3">
      <c r="O1200" s="70"/>
    </row>
    <row r="1201" spans="15:15" x14ac:dyDescent="0.3">
      <c r="O1201" s="70"/>
    </row>
    <row r="1202" spans="15:15" x14ac:dyDescent="0.3">
      <c r="O1202" s="70"/>
    </row>
    <row r="1203" spans="15:15" x14ac:dyDescent="0.3">
      <c r="O1203" s="70"/>
    </row>
    <row r="1204" spans="15:15" x14ac:dyDescent="0.3">
      <c r="O1204" s="70"/>
    </row>
    <row r="1205" spans="15:15" x14ac:dyDescent="0.3">
      <c r="O1205" s="70"/>
    </row>
    <row r="1206" spans="15:15" x14ac:dyDescent="0.3">
      <c r="O1206" s="70"/>
    </row>
    <row r="1207" spans="15:15" x14ac:dyDescent="0.3">
      <c r="O1207" s="70"/>
    </row>
    <row r="1208" spans="15:15" x14ac:dyDescent="0.3">
      <c r="O1208" s="70"/>
    </row>
    <row r="1209" spans="15:15" x14ac:dyDescent="0.3">
      <c r="O1209" s="70"/>
    </row>
    <row r="1210" spans="15:15" x14ac:dyDescent="0.3">
      <c r="O1210" s="70"/>
    </row>
    <row r="1211" spans="15:15" x14ac:dyDescent="0.3">
      <c r="O1211" s="70"/>
    </row>
    <row r="1212" spans="15:15" x14ac:dyDescent="0.3">
      <c r="O1212" s="70"/>
    </row>
    <row r="1213" spans="15:15" x14ac:dyDescent="0.3">
      <c r="O1213" s="70"/>
    </row>
    <row r="1214" spans="15:15" x14ac:dyDescent="0.3">
      <c r="O1214" s="70"/>
    </row>
    <row r="1215" spans="15:15" x14ac:dyDescent="0.3">
      <c r="O1215" s="70"/>
    </row>
    <row r="1216" spans="15:15" x14ac:dyDescent="0.3">
      <c r="O1216" s="70"/>
    </row>
    <row r="1217" spans="15:15" x14ac:dyDescent="0.3">
      <c r="O1217" s="70"/>
    </row>
    <row r="1218" spans="15:15" x14ac:dyDescent="0.3">
      <c r="O1218" s="70"/>
    </row>
    <row r="1219" spans="15:15" x14ac:dyDescent="0.3">
      <c r="O1219" s="70"/>
    </row>
    <row r="1220" spans="15:15" x14ac:dyDescent="0.3">
      <c r="O1220" s="70"/>
    </row>
    <row r="1221" spans="15:15" x14ac:dyDescent="0.3">
      <c r="O1221" s="70"/>
    </row>
    <row r="1222" spans="15:15" x14ac:dyDescent="0.3">
      <c r="O1222" s="70"/>
    </row>
    <row r="1223" spans="15:15" x14ac:dyDescent="0.3">
      <c r="O1223" s="70"/>
    </row>
    <row r="1224" spans="15:15" x14ac:dyDescent="0.3">
      <c r="O1224" s="70"/>
    </row>
    <row r="1225" spans="15:15" x14ac:dyDescent="0.3">
      <c r="O1225" s="70"/>
    </row>
    <row r="1226" spans="15:15" x14ac:dyDescent="0.3">
      <c r="O1226" s="70"/>
    </row>
    <row r="1227" spans="15:15" x14ac:dyDescent="0.3">
      <c r="O1227" s="70"/>
    </row>
    <row r="1228" spans="15:15" x14ac:dyDescent="0.3">
      <c r="O1228" s="70"/>
    </row>
    <row r="1229" spans="15:15" x14ac:dyDescent="0.3">
      <c r="O1229" s="70"/>
    </row>
    <row r="1230" spans="15:15" x14ac:dyDescent="0.3">
      <c r="O1230" s="70"/>
    </row>
    <row r="1231" spans="15:15" x14ac:dyDescent="0.3">
      <c r="O1231" s="70"/>
    </row>
    <row r="1232" spans="15:15" x14ac:dyDescent="0.3">
      <c r="O1232" s="70"/>
    </row>
    <row r="1233" spans="15:15" x14ac:dyDescent="0.3">
      <c r="O1233" s="70"/>
    </row>
    <row r="1234" spans="15:15" x14ac:dyDescent="0.3">
      <c r="O1234" s="70"/>
    </row>
    <row r="1235" spans="15:15" x14ac:dyDescent="0.3">
      <c r="O1235" s="70"/>
    </row>
    <row r="1236" spans="15:15" x14ac:dyDescent="0.3">
      <c r="O1236" s="70"/>
    </row>
    <row r="1237" spans="15:15" x14ac:dyDescent="0.3">
      <c r="O1237" s="70"/>
    </row>
    <row r="1238" spans="15:15" x14ac:dyDescent="0.3">
      <c r="O1238" s="70"/>
    </row>
    <row r="1239" spans="15:15" x14ac:dyDescent="0.3">
      <c r="O1239" s="70"/>
    </row>
    <row r="1240" spans="15:15" x14ac:dyDescent="0.3">
      <c r="O1240" s="70"/>
    </row>
    <row r="1241" spans="15:15" x14ac:dyDescent="0.3">
      <c r="O1241" s="70"/>
    </row>
    <row r="1242" spans="15:15" x14ac:dyDescent="0.3">
      <c r="O1242" s="70"/>
    </row>
    <row r="1243" spans="15:15" x14ac:dyDescent="0.3">
      <c r="O1243" s="70"/>
    </row>
    <row r="1244" spans="15:15" x14ac:dyDescent="0.3">
      <c r="O1244" s="70"/>
    </row>
    <row r="1245" spans="15:15" x14ac:dyDescent="0.3">
      <c r="O1245" s="70"/>
    </row>
    <row r="1246" spans="15:15" x14ac:dyDescent="0.3">
      <c r="O1246" s="70"/>
    </row>
    <row r="1247" spans="15:15" x14ac:dyDescent="0.3">
      <c r="O1247" s="70"/>
    </row>
    <row r="1248" spans="15:15" x14ac:dyDescent="0.3">
      <c r="O1248" s="70"/>
    </row>
    <row r="1249" spans="15:15" x14ac:dyDescent="0.3">
      <c r="O1249" s="70"/>
    </row>
    <row r="1250" spans="15:15" x14ac:dyDescent="0.3">
      <c r="O1250" s="70"/>
    </row>
    <row r="1251" spans="15:15" x14ac:dyDescent="0.3">
      <c r="O1251" s="70"/>
    </row>
    <row r="1252" spans="15:15" x14ac:dyDescent="0.3">
      <c r="O1252" s="70"/>
    </row>
    <row r="1253" spans="15:15" x14ac:dyDescent="0.3">
      <c r="O1253" s="70"/>
    </row>
    <row r="1254" spans="15:15" x14ac:dyDescent="0.3">
      <c r="O1254" s="70"/>
    </row>
    <row r="1255" spans="15:15" x14ac:dyDescent="0.3">
      <c r="O1255" s="70"/>
    </row>
    <row r="1256" spans="15:15" x14ac:dyDescent="0.3">
      <c r="O1256" s="70"/>
    </row>
    <row r="1257" spans="15:15" x14ac:dyDescent="0.3">
      <c r="O1257" s="70"/>
    </row>
    <row r="1258" spans="15:15" x14ac:dyDescent="0.3">
      <c r="O1258" s="70"/>
    </row>
    <row r="1259" spans="15:15" x14ac:dyDescent="0.3">
      <c r="O1259" s="70"/>
    </row>
    <row r="1260" spans="15:15" x14ac:dyDescent="0.3">
      <c r="O1260" s="70"/>
    </row>
    <row r="1261" spans="15:15" x14ac:dyDescent="0.3">
      <c r="O1261" s="70"/>
    </row>
    <row r="1262" spans="15:15" x14ac:dyDescent="0.3">
      <c r="O1262" s="70"/>
    </row>
    <row r="1263" spans="15:15" x14ac:dyDescent="0.3">
      <c r="O1263" s="70"/>
    </row>
    <row r="1264" spans="15:15" x14ac:dyDescent="0.3">
      <c r="O1264" s="70"/>
    </row>
    <row r="1265" spans="15:15" x14ac:dyDescent="0.3">
      <c r="O1265" s="70"/>
    </row>
    <row r="1266" spans="15:15" x14ac:dyDescent="0.3">
      <c r="O1266" s="70"/>
    </row>
    <row r="1267" spans="15:15" x14ac:dyDescent="0.3">
      <c r="O1267" s="70"/>
    </row>
    <row r="1268" spans="15:15" x14ac:dyDescent="0.3">
      <c r="O1268" s="70"/>
    </row>
    <row r="1269" spans="15:15" x14ac:dyDescent="0.3">
      <c r="O1269" s="70"/>
    </row>
    <row r="1270" spans="15:15" x14ac:dyDescent="0.3">
      <c r="O1270" s="70"/>
    </row>
    <row r="1271" spans="15:15" x14ac:dyDescent="0.3">
      <c r="O1271" s="70"/>
    </row>
    <row r="1272" spans="15:15" x14ac:dyDescent="0.3">
      <c r="O1272" s="70"/>
    </row>
    <row r="1273" spans="15:15" x14ac:dyDescent="0.3">
      <c r="O1273" s="70"/>
    </row>
    <row r="1274" spans="15:15" x14ac:dyDescent="0.3">
      <c r="O1274" s="70"/>
    </row>
    <row r="1275" spans="15:15" x14ac:dyDescent="0.3">
      <c r="O1275" s="70"/>
    </row>
    <row r="1276" spans="15:15" x14ac:dyDescent="0.3">
      <c r="O1276" s="70"/>
    </row>
    <row r="1277" spans="15:15" x14ac:dyDescent="0.3">
      <c r="O1277" s="70"/>
    </row>
    <row r="1278" spans="15:15" x14ac:dyDescent="0.3">
      <c r="O1278" s="70"/>
    </row>
    <row r="1279" spans="15:15" x14ac:dyDescent="0.3">
      <c r="O1279" s="70"/>
    </row>
    <row r="1280" spans="15:15" x14ac:dyDescent="0.3">
      <c r="O1280" s="70"/>
    </row>
    <row r="1281" spans="15:15" x14ac:dyDescent="0.3">
      <c r="O1281" s="70"/>
    </row>
    <row r="1282" spans="15:15" x14ac:dyDescent="0.3">
      <c r="O1282" s="70"/>
    </row>
    <row r="1283" spans="15:15" x14ac:dyDescent="0.3">
      <c r="O1283" s="70"/>
    </row>
    <row r="1284" spans="15:15" x14ac:dyDescent="0.3">
      <c r="O1284" s="70"/>
    </row>
    <row r="1285" spans="15:15" x14ac:dyDescent="0.3">
      <c r="O1285" s="70"/>
    </row>
    <row r="1286" spans="15:15" x14ac:dyDescent="0.3">
      <c r="O1286" s="70"/>
    </row>
    <row r="1287" spans="15:15" x14ac:dyDescent="0.3">
      <c r="O1287" s="70"/>
    </row>
    <row r="1288" spans="15:15" x14ac:dyDescent="0.3">
      <c r="O1288" s="70"/>
    </row>
    <row r="1289" spans="15:15" x14ac:dyDescent="0.3">
      <c r="O1289" s="70"/>
    </row>
    <row r="1290" spans="15:15" x14ac:dyDescent="0.3">
      <c r="O1290" s="70"/>
    </row>
    <row r="1291" spans="15:15" x14ac:dyDescent="0.3">
      <c r="O1291" s="70"/>
    </row>
    <row r="1292" spans="15:15" x14ac:dyDescent="0.3">
      <c r="O1292" s="70"/>
    </row>
    <row r="1293" spans="15:15" x14ac:dyDescent="0.3">
      <c r="O1293" s="70"/>
    </row>
    <row r="1294" spans="15:15" x14ac:dyDescent="0.3">
      <c r="O1294" s="70"/>
    </row>
    <row r="1295" spans="15:15" x14ac:dyDescent="0.3">
      <c r="O1295" s="70"/>
    </row>
    <row r="1296" spans="15:15" x14ac:dyDescent="0.3">
      <c r="O1296" s="70"/>
    </row>
    <row r="1297" spans="15:15" x14ac:dyDescent="0.3">
      <c r="O1297" s="70"/>
    </row>
    <row r="1298" spans="15:15" x14ac:dyDescent="0.3">
      <c r="O1298" s="70"/>
    </row>
    <row r="1299" spans="15:15" x14ac:dyDescent="0.3">
      <c r="O1299" s="70"/>
    </row>
    <row r="1300" spans="15:15" x14ac:dyDescent="0.3">
      <c r="O1300" s="70"/>
    </row>
    <row r="1301" spans="15:15" x14ac:dyDescent="0.3">
      <c r="O1301" s="70"/>
    </row>
    <row r="1302" spans="15:15" x14ac:dyDescent="0.3">
      <c r="O1302" s="70"/>
    </row>
    <row r="1303" spans="15:15" x14ac:dyDescent="0.3">
      <c r="O1303" s="70"/>
    </row>
    <row r="1304" spans="15:15" x14ac:dyDescent="0.3">
      <c r="O1304" s="70"/>
    </row>
    <row r="1305" spans="15:15" x14ac:dyDescent="0.3">
      <c r="O1305" s="70"/>
    </row>
    <row r="1306" spans="15:15" x14ac:dyDescent="0.3">
      <c r="O1306" s="70"/>
    </row>
    <row r="1307" spans="15:15" x14ac:dyDescent="0.3">
      <c r="O1307" s="70"/>
    </row>
    <row r="1308" spans="15:15" x14ac:dyDescent="0.3">
      <c r="O1308" s="70"/>
    </row>
    <row r="1309" spans="15:15" x14ac:dyDescent="0.3">
      <c r="O1309" s="70"/>
    </row>
    <row r="1310" spans="15:15" x14ac:dyDescent="0.3">
      <c r="O1310" s="70"/>
    </row>
    <row r="1311" spans="15:15" x14ac:dyDescent="0.3">
      <c r="O1311" s="70"/>
    </row>
    <row r="1312" spans="15:15" x14ac:dyDescent="0.3">
      <c r="O1312" s="70"/>
    </row>
    <row r="1313" spans="15:15" x14ac:dyDescent="0.3">
      <c r="O1313" s="70"/>
    </row>
    <row r="1314" spans="15:15" x14ac:dyDescent="0.3">
      <c r="O1314" s="70"/>
    </row>
    <row r="1315" spans="15:15" x14ac:dyDescent="0.3">
      <c r="O1315" s="70"/>
    </row>
    <row r="1316" spans="15:15" x14ac:dyDescent="0.3">
      <c r="O1316" s="70"/>
    </row>
    <row r="1317" spans="15:15" x14ac:dyDescent="0.3">
      <c r="O1317" s="70"/>
    </row>
    <row r="1318" spans="15:15" x14ac:dyDescent="0.3">
      <c r="O1318" s="70"/>
    </row>
    <row r="1319" spans="15:15" x14ac:dyDescent="0.3">
      <c r="O1319" s="70"/>
    </row>
    <row r="1320" spans="15:15" x14ac:dyDescent="0.3">
      <c r="O1320" s="70"/>
    </row>
    <row r="1321" spans="15:15" x14ac:dyDescent="0.3">
      <c r="O1321" s="70"/>
    </row>
    <row r="1322" spans="15:15" x14ac:dyDescent="0.3">
      <c r="O1322" s="70"/>
    </row>
    <row r="1323" spans="15:15" x14ac:dyDescent="0.3">
      <c r="O1323" s="70"/>
    </row>
    <row r="1324" spans="15:15" x14ac:dyDescent="0.3">
      <c r="O1324" s="70"/>
    </row>
    <row r="1325" spans="15:15" x14ac:dyDescent="0.3">
      <c r="O1325" s="70"/>
    </row>
    <row r="1326" spans="15:15" x14ac:dyDescent="0.3">
      <c r="O1326" s="70"/>
    </row>
    <row r="1327" spans="15:15" x14ac:dyDescent="0.3">
      <c r="O1327" s="70"/>
    </row>
    <row r="1328" spans="15:15" x14ac:dyDescent="0.3">
      <c r="O1328" s="70"/>
    </row>
    <row r="1329" spans="15:15" x14ac:dyDescent="0.3">
      <c r="O1329" s="70"/>
    </row>
    <row r="1330" spans="15:15" x14ac:dyDescent="0.3">
      <c r="O1330" s="70"/>
    </row>
    <row r="1331" spans="15:15" x14ac:dyDescent="0.3">
      <c r="O1331" s="70"/>
    </row>
    <row r="1332" spans="15:15" x14ac:dyDescent="0.3">
      <c r="O1332" s="70"/>
    </row>
    <row r="1333" spans="15:15" x14ac:dyDescent="0.3">
      <c r="O1333" s="70"/>
    </row>
    <row r="1334" spans="15:15" x14ac:dyDescent="0.3">
      <c r="O1334" s="70"/>
    </row>
    <row r="1335" spans="15:15" x14ac:dyDescent="0.3">
      <c r="O1335" s="70"/>
    </row>
    <row r="1336" spans="15:15" x14ac:dyDescent="0.3">
      <c r="O1336" s="70"/>
    </row>
    <row r="1337" spans="15:15" x14ac:dyDescent="0.3">
      <c r="O1337" s="70"/>
    </row>
    <row r="1338" spans="15:15" x14ac:dyDescent="0.3">
      <c r="O1338" s="70"/>
    </row>
    <row r="1339" spans="15:15" x14ac:dyDescent="0.3">
      <c r="O1339" s="70"/>
    </row>
    <row r="1340" spans="15:15" x14ac:dyDescent="0.3">
      <c r="O1340" s="70"/>
    </row>
    <row r="1341" spans="15:15" x14ac:dyDescent="0.3">
      <c r="O1341" s="70"/>
    </row>
    <row r="1342" spans="15:15" x14ac:dyDescent="0.3">
      <c r="O1342" s="70"/>
    </row>
    <row r="1343" spans="15:15" x14ac:dyDescent="0.3">
      <c r="O1343" s="70"/>
    </row>
    <row r="1344" spans="15:15" x14ac:dyDescent="0.3">
      <c r="O1344" s="70"/>
    </row>
    <row r="1345" spans="15:15" x14ac:dyDescent="0.3">
      <c r="O1345" s="70"/>
    </row>
    <row r="1346" spans="15:15" x14ac:dyDescent="0.3">
      <c r="O1346" s="70"/>
    </row>
    <row r="1347" spans="15:15" x14ac:dyDescent="0.3">
      <c r="O1347" s="70"/>
    </row>
    <row r="1348" spans="15:15" x14ac:dyDescent="0.3">
      <c r="O1348" s="70"/>
    </row>
    <row r="1349" spans="15:15" x14ac:dyDescent="0.3">
      <c r="O1349" s="70"/>
    </row>
    <row r="1350" spans="15:15" x14ac:dyDescent="0.3">
      <c r="O1350" s="70"/>
    </row>
    <row r="1351" spans="15:15" x14ac:dyDescent="0.3">
      <c r="O1351" s="70"/>
    </row>
    <row r="1352" spans="15:15" x14ac:dyDescent="0.3">
      <c r="O1352" s="70"/>
    </row>
    <row r="1353" spans="15:15" x14ac:dyDescent="0.3">
      <c r="O1353" s="70"/>
    </row>
    <row r="1354" spans="15:15" x14ac:dyDescent="0.3">
      <c r="O1354" s="70"/>
    </row>
    <row r="1355" spans="15:15" x14ac:dyDescent="0.3">
      <c r="O1355" s="70"/>
    </row>
    <row r="1356" spans="15:15" x14ac:dyDescent="0.3">
      <c r="O1356" s="70"/>
    </row>
    <row r="1357" spans="15:15" x14ac:dyDescent="0.3">
      <c r="O1357" s="70"/>
    </row>
    <row r="1358" spans="15:15" x14ac:dyDescent="0.3">
      <c r="O1358" s="70"/>
    </row>
    <row r="1359" spans="15:15" x14ac:dyDescent="0.3">
      <c r="O1359" s="70"/>
    </row>
    <row r="1360" spans="15:15" x14ac:dyDescent="0.3">
      <c r="O1360" s="70"/>
    </row>
    <row r="1361" spans="15:15" x14ac:dyDescent="0.3">
      <c r="O1361" s="70"/>
    </row>
    <row r="1362" spans="15:15" x14ac:dyDescent="0.3">
      <c r="O1362" s="70"/>
    </row>
    <row r="1363" spans="15:15" x14ac:dyDescent="0.3">
      <c r="O1363" s="70"/>
    </row>
    <row r="1364" spans="15:15" x14ac:dyDescent="0.3">
      <c r="O1364" s="70"/>
    </row>
    <row r="1365" spans="15:15" x14ac:dyDescent="0.3">
      <c r="O1365" s="70"/>
    </row>
    <row r="1366" spans="15:15" x14ac:dyDescent="0.3">
      <c r="O1366" s="70"/>
    </row>
    <row r="1367" spans="15:15" x14ac:dyDescent="0.3">
      <c r="O1367" s="70"/>
    </row>
    <row r="1368" spans="15:15" x14ac:dyDescent="0.3">
      <c r="O1368" s="70"/>
    </row>
    <row r="1369" spans="15:15" x14ac:dyDescent="0.3">
      <c r="O1369" s="70"/>
    </row>
    <row r="1370" spans="15:15" x14ac:dyDescent="0.3">
      <c r="O1370" s="70"/>
    </row>
    <row r="1371" spans="15:15" x14ac:dyDescent="0.3">
      <c r="O1371" s="70"/>
    </row>
    <row r="1372" spans="15:15" x14ac:dyDescent="0.3">
      <c r="O1372" s="70"/>
    </row>
    <row r="1373" spans="15:15" x14ac:dyDescent="0.3">
      <c r="O1373" s="70"/>
    </row>
    <row r="1374" spans="15:15" x14ac:dyDescent="0.3">
      <c r="O1374" s="70"/>
    </row>
    <row r="1375" spans="15:15" x14ac:dyDescent="0.3">
      <c r="O1375" s="70"/>
    </row>
    <row r="1376" spans="15:15" x14ac:dyDescent="0.3">
      <c r="O1376" s="70"/>
    </row>
    <row r="1377" spans="15:15" x14ac:dyDescent="0.3">
      <c r="O1377" s="70"/>
    </row>
    <row r="1378" spans="15:15" x14ac:dyDescent="0.3">
      <c r="O1378" s="70"/>
    </row>
    <row r="1379" spans="15:15" x14ac:dyDescent="0.3">
      <c r="O1379" s="70"/>
    </row>
    <row r="1380" spans="15:15" x14ac:dyDescent="0.3">
      <c r="O1380" s="70"/>
    </row>
    <row r="1381" spans="15:15" x14ac:dyDescent="0.3">
      <c r="O1381" s="70"/>
    </row>
    <row r="1382" spans="15:15" x14ac:dyDescent="0.3">
      <c r="O1382" s="70"/>
    </row>
    <row r="1383" spans="15:15" x14ac:dyDescent="0.3">
      <c r="O1383" s="70"/>
    </row>
    <row r="1384" spans="15:15" x14ac:dyDescent="0.3">
      <c r="O1384" s="70"/>
    </row>
    <row r="1385" spans="15:15" x14ac:dyDescent="0.3">
      <c r="O1385" s="70"/>
    </row>
    <row r="1386" spans="15:15" x14ac:dyDescent="0.3">
      <c r="O1386" s="70"/>
    </row>
    <row r="1387" spans="15:15" x14ac:dyDescent="0.3">
      <c r="O1387" s="70"/>
    </row>
    <row r="1388" spans="15:15" x14ac:dyDescent="0.3">
      <c r="O1388" s="70"/>
    </row>
    <row r="1389" spans="15:15" x14ac:dyDescent="0.3">
      <c r="O1389" s="70"/>
    </row>
    <row r="1390" spans="15:15" x14ac:dyDescent="0.3">
      <c r="O1390" s="70"/>
    </row>
    <row r="1391" spans="15:15" x14ac:dyDescent="0.3">
      <c r="O1391" s="70"/>
    </row>
    <row r="1392" spans="15:15" x14ac:dyDescent="0.3">
      <c r="O1392" s="70"/>
    </row>
    <row r="1393" spans="15:15" x14ac:dyDescent="0.3">
      <c r="O1393" s="70"/>
    </row>
    <row r="1394" spans="15:15" x14ac:dyDescent="0.3">
      <c r="O1394" s="70"/>
    </row>
    <row r="1395" spans="15:15" x14ac:dyDescent="0.3">
      <c r="O1395" s="70"/>
    </row>
    <row r="1396" spans="15:15" x14ac:dyDescent="0.3">
      <c r="O1396" s="70"/>
    </row>
    <row r="1397" spans="15:15" x14ac:dyDescent="0.3">
      <c r="O1397" s="70"/>
    </row>
    <row r="1398" spans="15:15" x14ac:dyDescent="0.3">
      <c r="O1398" s="70"/>
    </row>
    <row r="1399" spans="15:15" x14ac:dyDescent="0.3">
      <c r="O1399" s="70"/>
    </row>
    <row r="1400" spans="15:15" x14ac:dyDescent="0.3">
      <c r="O1400" s="70"/>
    </row>
    <row r="1401" spans="15:15" x14ac:dyDescent="0.3">
      <c r="O1401" s="70"/>
    </row>
    <row r="1402" spans="15:15" x14ac:dyDescent="0.3">
      <c r="O1402" s="70"/>
    </row>
    <row r="1403" spans="15:15" x14ac:dyDescent="0.3">
      <c r="O1403" s="70"/>
    </row>
    <row r="1404" spans="15:15" x14ac:dyDescent="0.3">
      <c r="O1404" s="70"/>
    </row>
    <row r="1405" spans="15:15" x14ac:dyDescent="0.3">
      <c r="O1405" s="70"/>
    </row>
    <row r="1406" spans="15:15" x14ac:dyDescent="0.3">
      <c r="O1406" s="70"/>
    </row>
    <row r="1407" spans="15:15" x14ac:dyDescent="0.3">
      <c r="O1407" s="70"/>
    </row>
    <row r="1408" spans="15:15" x14ac:dyDescent="0.3">
      <c r="O1408" s="70"/>
    </row>
    <row r="1409" spans="15:15" x14ac:dyDescent="0.3">
      <c r="O1409" s="70"/>
    </row>
    <row r="1410" spans="15:15" x14ac:dyDescent="0.3">
      <c r="O1410" s="70"/>
    </row>
    <row r="1411" spans="15:15" x14ac:dyDescent="0.3">
      <c r="O1411" s="70"/>
    </row>
    <row r="1412" spans="15:15" x14ac:dyDescent="0.3">
      <c r="O1412" s="70"/>
    </row>
    <row r="1413" spans="15:15" x14ac:dyDescent="0.3">
      <c r="O1413" s="70"/>
    </row>
    <row r="1414" spans="15:15" x14ac:dyDescent="0.3">
      <c r="O1414" s="70"/>
    </row>
    <row r="1415" spans="15:15" x14ac:dyDescent="0.3">
      <c r="O1415" s="70"/>
    </row>
    <row r="1416" spans="15:15" x14ac:dyDescent="0.3">
      <c r="O1416" s="70"/>
    </row>
    <row r="1417" spans="15:15" x14ac:dyDescent="0.3">
      <c r="O1417" s="70"/>
    </row>
    <row r="1418" spans="15:15" x14ac:dyDescent="0.3">
      <c r="O1418" s="70"/>
    </row>
    <row r="1419" spans="15:15" x14ac:dyDescent="0.3">
      <c r="O1419" s="70"/>
    </row>
    <row r="1420" spans="15:15" x14ac:dyDescent="0.3">
      <c r="O1420" s="70"/>
    </row>
    <row r="1421" spans="15:15" x14ac:dyDescent="0.3">
      <c r="O1421" s="70"/>
    </row>
    <row r="1422" spans="15:15" x14ac:dyDescent="0.3">
      <c r="O1422" s="70"/>
    </row>
    <row r="1423" spans="15:15" x14ac:dyDescent="0.3">
      <c r="O1423" s="70"/>
    </row>
    <row r="1424" spans="15:15" x14ac:dyDescent="0.3">
      <c r="O1424" s="70"/>
    </row>
    <row r="1425" spans="15:15" x14ac:dyDescent="0.3">
      <c r="O1425" s="70"/>
    </row>
    <row r="1426" spans="15:15" x14ac:dyDescent="0.3">
      <c r="O1426" s="70"/>
    </row>
    <row r="1427" spans="15:15" x14ac:dyDescent="0.3">
      <c r="O1427" s="70"/>
    </row>
    <row r="1428" spans="15:15" x14ac:dyDescent="0.3">
      <c r="O1428" s="70"/>
    </row>
    <row r="1429" spans="15:15" x14ac:dyDescent="0.3">
      <c r="O1429" s="70"/>
    </row>
    <row r="1430" spans="15:15" x14ac:dyDescent="0.3">
      <c r="O1430" s="70"/>
    </row>
    <row r="1431" spans="15:15" x14ac:dyDescent="0.3">
      <c r="O1431" s="70"/>
    </row>
    <row r="1432" spans="15:15" x14ac:dyDescent="0.3">
      <c r="O1432" s="70"/>
    </row>
    <row r="1433" spans="15:15" x14ac:dyDescent="0.3">
      <c r="O1433" s="70"/>
    </row>
    <row r="1434" spans="15:15" x14ac:dyDescent="0.3">
      <c r="O1434" s="70"/>
    </row>
    <row r="1435" spans="15:15" x14ac:dyDescent="0.3">
      <c r="O1435" s="70"/>
    </row>
    <row r="1436" spans="15:15" x14ac:dyDescent="0.3">
      <c r="O1436" s="70"/>
    </row>
    <row r="1437" spans="15:15" x14ac:dyDescent="0.3">
      <c r="O1437" s="70"/>
    </row>
    <row r="1438" spans="15:15" x14ac:dyDescent="0.3">
      <c r="O1438" s="70"/>
    </row>
    <row r="1439" spans="15:15" x14ac:dyDescent="0.3">
      <c r="O1439" s="70"/>
    </row>
    <row r="1440" spans="15:15" x14ac:dyDescent="0.3">
      <c r="O1440" s="70"/>
    </row>
    <row r="1441" spans="15:15" x14ac:dyDescent="0.3">
      <c r="O1441" s="70"/>
    </row>
    <row r="1442" spans="15:15" x14ac:dyDescent="0.3">
      <c r="O1442" s="70"/>
    </row>
    <row r="1443" spans="15:15" x14ac:dyDescent="0.3">
      <c r="O1443" s="70"/>
    </row>
    <row r="1444" spans="15:15" x14ac:dyDescent="0.3">
      <c r="O1444" s="70"/>
    </row>
    <row r="1445" spans="15:15" x14ac:dyDescent="0.3">
      <c r="O1445" s="70"/>
    </row>
    <row r="1446" spans="15:15" x14ac:dyDescent="0.3">
      <c r="O1446" s="70"/>
    </row>
    <row r="1447" spans="15:15" x14ac:dyDescent="0.3">
      <c r="O1447" s="70"/>
    </row>
    <row r="1448" spans="15:15" x14ac:dyDescent="0.3">
      <c r="O1448" s="70"/>
    </row>
    <row r="1449" spans="15:15" x14ac:dyDescent="0.3">
      <c r="O1449" s="70"/>
    </row>
    <row r="1450" spans="15:15" x14ac:dyDescent="0.3">
      <c r="O1450" s="70"/>
    </row>
    <row r="1451" spans="15:15" x14ac:dyDescent="0.3">
      <c r="O1451" s="70"/>
    </row>
    <row r="1452" spans="15:15" x14ac:dyDescent="0.3">
      <c r="O1452" s="70"/>
    </row>
    <row r="1453" spans="15:15" x14ac:dyDescent="0.3">
      <c r="O1453" s="70"/>
    </row>
    <row r="1454" spans="15:15" x14ac:dyDescent="0.3">
      <c r="O1454" s="70"/>
    </row>
    <row r="1455" spans="15:15" x14ac:dyDescent="0.3">
      <c r="O1455" s="70"/>
    </row>
    <row r="1456" spans="15:15" x14ac:dyDescent="0.3">
      <c r="O1456" s="70"/>
    </row>
    <row r="1457" spans="15:15" x14ac:dyDescent="0.3">
      <c r="O1457" s="70"/>
    </row>
    <row r="1458" spans="15:15" x14ac:dyDescent="0.3">
      <c r="O1458" s="70"/>
    </row>
    <row r="1459" spans="15:15" x14ac:dyDescent="0.3">
      <c r="O1459" s="70"/>
    </row>
    <row r="1460" spans="15:15" x14ac:dyDescent="0.3">
      <c r="O1460" s="70"/>
    </row>
    <row r="1461" spans="15:15" x14ac:dyDescent="0.3">
      <c r="O1461" s="70"/>
    </row>
    <row r="1462" spans="15:15" x14ac:dyDescent="0.3">
      <c r="O1462" s="70"/>
    </row>
    <row r="1463" spans="15:15" x14ac:dyDescent="0.3">
      <c r="O1463" s="70"/>
    </row>
    <row r="1464" spans="15:15" x14ac:dyDescent="0.3">
      <c r="O1464" s="70"/>
    </row>
    <row r="1465" spans="15:15" x14ac:dyDescent="0.3">
      <c r="O1465" s="70"/>
    </row>
    <row r="1466" spans="15:15" x14ac:dyDescent="0.3">
      <c r="O1466" s="70"/>
    </row>
    <row r="1467" spans="15:15" x14ac:dyDescent="0.3">
      <c r="O1467" s="70"/>
    </row>
    <row r="1468" spans="15:15" x14ac:dyDescent="0.3">
      <c r="O1468" s="70"/>
    </row>
    <row r="1469" spans="15:15" x14ac:dyDescent="0.3">
      <c r="O1469" s="70"/>
    </row>
    <row r="1470" spans="15:15" x14ac:dyDescent="0.3">
      <c r="O1470" s="70"/>
    </row>
    <row r="1471" spans="15:15" x14ac:dyDescent="0.3">
      <c r="O1471" s="70"/>
    </row>
    <row r="1472" spans="15:15" x14ac:dyDescent="0.3">
      <c r="O1472" s="70"/>
    </row>
    <row r="1473" spans="15:15" x14ac:dyDescent="0.3">
      <c r="O1473" s="70"/>
    </row>
    <row r="1474" spans="15:15" x14ac:dyDescent="0.3">
      <c r="O1474" s="70"/>
    </row>
    <row r="1475" spans="15:15" x14ac:dyDescent="0.3">
      <c r="O1475" s="70"/>
    </row>
    <row r="1476" spans="15:15" x14ac:dyDescent="0.3">
      <c r="O1476" s="70"/>
    </row>
    <row r="1477" spans="15:15" x14ac:dyDescent="0.3">
      <c r="O1477" s="70"/>
    </row>
    <row r="1478" spans="15:15" x14ac:dyDescent="0.3">
      <c r="O1478" s="70"/>
    </row>
    <row r="1479" spans="15:15" x14ac:dyDescent="0.3">
      <c r="O1479" s="70"/>
    </row>
    <row r="1480" spans="15:15" x14ac:dyDescent="0.3">
      <c r="O1480" s="70"/>
    </row>
    <row r="1481" spans="15:15" x14ac:dyDescent="0.3">
      <c r="O1481" s="70"/>
    </row>
    <row r="1482" spans="15:15" x14ac:dyDescent="0.3">
      <c r="O1482" s="70"/>
    </row>
    <row r="1483" spans="15:15" x14ac:dyDescent="0.3">
      <c r="O1483" s="70"/>
    </row>
    <row r="1484" spans="15:15" x14ac:dyDescent="0.3">
      <c r="O1484" s="70"/>
    </row>
    <row r="1485" spans="15:15" x14ac:dyDescent="0.3">
      <c r="O1485" s="70"/>
    </row>
    <row r="1486" spans="15:15" x14ac:dyDescent="0.3">
      <c r="O1486" s="70"/>
    </row>
    <row r="1487" spans="15:15" x14ac:dyDescent="0.3">
      <c r="O1487" s="70"/>
    </row>
    <row r="1488" spans="15:15" x14ac:dyDescent="0.3">
      <c r="O1488" s="70"/>
    </row>
    <row r="1489" spans="15:15" x14ac:dyDescent="0.3">
      <c r="O1489" s="70"/>
    </row>
    <row r="1490" spans="15:15" x14ac:dyDescent="0.3">
      <c r="O1490" s="70"/>
    </row>
    <row r="1491" spans="15:15" x14ac:dyDescent="0.3">
      <c r="O1491" s="70"/>
    </row>
    <row r="1492" spans="15:15" x14ac:dyDescent="0.3">
      <c r="O1492" s="70"/>
    </row>
    <row r="1493" spans="15:15" x14ac:dyDescent="0.3">
      <c r="O1493" s="70"/>
    </row>
    <row r="1494" spans="15:15" x14ac:dyDescent="0.3">
      <c r="O1494" s="70"/>
    </row>
    <row r="1495" spans="15:15" x14ac:dyDescent="0.3">
      <c r="O1495" s="70"/>
    </row>
    <row r="1496" spans="15:15" x14ac:dyDescent="0.3">
      <c r="O1496" s="70"/>
    </row>
    <row r="1497" spans="15:15" x14ac:dyDescent="0.3">
      <c r="O1497" s="70"/>
    </row>
    <row r="1498" spans="15:15" x14ac:dyDescent="0.3">
      <c r="O1498" s="70"/>
    </row>
    <row r="1499" spans="15:15" x14ac:dyDescent="0.3">
      <c r="O1499" s="70"/>
    </row>
    <row r="1500" spans="15:15" x14ac:dyDescent="0.3">
      <c r="O1500" s="70"/>
    </row>
    <row r="1501" spans="15:15" x14ac:dyDescent="0.3">
      <c r="O1501" s="70"/>
    </row>
    <row r="1502" spans="15:15" x14ac:dyDescent="0.3">
      <c r="O1502" s="70"/>
    </row>
    <row r="1503" spans="15:15" x14ac:dyDescent="0.3">
      <c r="O1503" s="70"/>
    </row>
    <row r="1504" spans="15:15" x14ac:dyDescent="0.3">
      <c r="O1504" s="70"/>
    </row>
    <row r="1505" spans="15:15" x14ac:dyDescent="0.3">
      <c r="O1505" s="70"/>
    </row>
    <row r="1506" spans="15:15" x14ac:dyDescent="0.3">
      <c r="O1506" s="70"/>
    </row>
    <row r="1507" spans="15:15" x14ac:dyDescent="0.3">
      <c r="O1507" s="70"/>
    </row>
    <row r="1508" spans="15:15" x14ac:dyDescent="0.3">
      <c r="O1508" s="70"/>
    </row>
    <row r="1509" spans="15:15" x14ac:dyDescent="0.3">
      <c r="O1509" s="70"/>
    </row>
    <row r="1510" spans="15:15" x14ac:dyDescent="0.3">
      <c r="O1510" s="70"/>
    </row>
    <row r="1511" spans="15:15" x14ac:dyDescent="0.3">
      <c r="O1511" s="70"/>
    </row>
    <row r="1512" spans="15:15" x14ac:dyDescent="0.3">
      <c r="O1512" s="70"/>
    </row>
    <row r="1513" spans="15:15" x14ac:dyDescent="0.3">
      <c r="O1513" s="70"/>
    </row>
    <row r="1514" spans="15:15" x14ac:dyDescent="0.3">
      <c r="O1514" s="70"/>
    </row>
    <row r="1515" spans="15:15" x14ac:dyDescent="0.3">
      <c r="O1515" s="70"/>
    </row>
    <row r="1516" spans="15:15" x14ac:dyDescent="0.3">
      <c r="O1516" s="70"/>
    </row>
    <row r="1517" spans="15:15" x14ac:dyDescent="0.3">
      <c r="O1517" s="70"/>
    </row>
    <row r="1518" spans="15:15" x14ac:dyDescent="0.3">
      <c r="O1518" s="70"/>
    </row>
    <row r="1519" spans="15:15" x14ac:dyDescent="0.3">
      <c r="O1519" s="70"/>
    </row>
    <row r="1520" spans="15:15" x14ac:dyDescent="0.3">
      <c r="O1520" s="70"/>
    </row>
    <row r="1521" spans="15:15" x14ac:dyDescent="0.3">
      <c r="O1521" s="70"/>
    </row>
    <row r="1522" spans="15:15" x14ac:dyDescent="0.3">
      <c r="O1522" s="70"/>
    </row>
    <row r="1523" spans="15:15" x14ac:dyDescent="0.3">
      <c r="O1523" s="70"/>
    </row>
    <row r="1524" spans="15:15" x14ac:dyDescent="0.3">
      <c r="O1524" s="70"/>
    </row>
    <row r="1525" spans="15:15" x14ac:dyDescent="0.3">
      <c r="O1525" s="70"/>
    </row>
    <row r="1526" spans="15:15" x14ac:dyDescent="0.3">
      <c r="O1526" s="70"/>
    </row>
    <row r="1527" spans="15:15" x14ac:dyDescent="0.3">
      <c r="O1527" s="70"/>
    </row>
    <row r="1528" spans="15:15" x14ac:dyDescent="0.3">
      <c r="O1528" s="70"/>
    </row>
    <row r="1529" spans="15:15" x14ac:dyDescent="0.3">
      <c r="O1529" s="70"/>
    </row>
    <row r="1530" spans="15:15" x14ac:dyDescent="0.3">
      <c r="O1530" s="70"/>
    </row>
    <row r="1531" spans="15:15" x14ac:dyDescent="0.3">
      <c r="O1531" s="70"/>
    </row>
    <row r="1532" spans="15:15" x14ac:dyDescent="0.3">
      <c r="O1532" s="70"/>
    </row>
    <row r="1533" spans="15:15" x14ac:dyDescent="0.3">
      <c r="O1533" s="70"/>
    </row>
    <row r="1534" spans="15:15" x14ac:dyDescent="0.3">
      <c r="O1534" s="70"/>
    </row>
    <row r="1535" spans="15:15" x14ac:dyDescent="0.3">
      <c r="O1535" s="70"/>
    </row>
    <row r="1536" spans="15:15" x14ac:dyDescent="0.3">
      <c r="O1536" s="70"/>
    </row>
    <row r="1537" spans="15:15" x14ac:dyDescent="0.3">
      <c r="O1537" s="70"/>
    </row>
    <row r="1538" spans="15:15" x14ac:dyDescent="0.3">
      <c r="O1538" s="70"/>
    </row>
    <row r="1539" spans="15:15" x14ac:dyDescent="0.3">
      <c r="O1539" s="70"/>
    </row>
    <row r="1540" spans="15:15" x14ac:dyDescent="0.3">
      <c r="O1540" s="70"/>
    </row>
    <row r="1541" spans="15:15" x14ac:dyDescent="0.3">
      <c r="O1541" s="70"/>
    </row>
    <row r="1542" spans="15:15" x14ac:dyDescent="0.3">
      <c r="O1542" s="70"/>
    </row>
    <row r="1543" spans="15:15" x14ac:dyDescent="0.3">
      <c r="O1543" s="70"/>
    </row>
    <row r="1544" spans="15:15" x14ac:dyDescent="0.3">
      <c r="O1544" s="70"/>
    </row>
    <row r="1545" spans="15:15" x14ac:dyDescent="0.3">
      <c r="O1545" s="70"/>
    </row>
    <row r="1546" spans="15:15" x14ac:dyDescent="0.3">
      <c r="O1546" s="70"/>
    </row>
    <row r="1547" spans="15:15" x14ac:dyDescent="0.3">
      <c r="O1547" s="70"/>
    </row>
    <row r="1548" spans="15:15" x14ac:dyDescent="0.3">
      <c r="O1548" s="70"/>
    </row>
    <row r="1549" spans="15:15" x14ac:dyDescent="0.3">
      <c r="O1549" s="70"/>
    </row>
    <row r="1550" spans="15:15" x14ac:dyDescent="0.3">
      <c r="O1550" s="70"/>
    </row>
    <row r="1551" spans="15:15" x14ac:dyDescent="0.3">
      <c r="O1551" s="70"/>
    </row>
    <row r="1552" spans="15:15" x14ac:dyDescent="0.3">
      <c r="O1552" s="70"/>
    </row>
    <row r="1553" spans="15:15" x14ac:dyDescent="0.3">
      <c r="O1553" s="70"/>
    </row>
    <row r="1554" spans="15:15" x14ac:dyDescent="0.3">
      <c r="O1554" s="70"/>
    </row>
    <row r="1555" spans="15:15" x14ac:dyDescent="0.3">
      <c r="O1555" s="70"/>
    </row>
    <row r="1556" spans="15:15" x14ac:dyDescent="0.3">
      <c r="O1556" s="70"/>
    </row>
    <row r="1557" spans="15:15" x14ac:dyDescent="0.3">
      <c r="O1557" s="70"/>
    </row>
    <row r="1558" spans="15:15" x14ac:dyDescent="0.3">
      <c r="O1558" s="70"/>
    </row>
    <row r="1559" spans="15:15" x14ac:dyDescent="0.3">
      <c r="O1559" s="70"/>
    </row>
    <row r="1560" spans="15:15" x14ac:dyDescent="0.3">
      <c r="O1560" s="70"/>
    </row>
    <row r="1561" spans="15:15" x14ac:dyDescent="0.3">
      <c r="O1561" s="70"/>
    </row>
    <row r="1562" spans="15:15" x14ac:dyDescent="0.3">
      <c r="O1562" s="70"/>
    </row>
    <row r="1563" spans="15:15" x14ac:dyDescent="0.3">
      <c r="O1563" s="70"/>
    </row>
    <row r="1564" spans="15:15" x14ac:dyDescent="0.3">
      <c r="O1564" s="70"/>
    </row>
    <row r="1565" spans="15:15" x14ac:dyDescent="0.3">
      <c r="O1565" s="70"/>
    </row>
    <row r="1566" spans="15:15" x14ac:dyDescent="0.3">
      <c r="O1566" s="70"/>
    </row>
    <row r="1567" spans="15:15" x14ac:dyDescent="0.3">
      <c r="O1567" s="70"/>
    </row>
    <row r="1568" spans="15:15" x14ac:dyDescent="0.3">
      <c r="O1568" s="70"/>
    </row>
    <row r="1569" spans="15:15" x14ac:dyDescent="0.3">
      <c r="O1569" s="70"/>
    </row>
    <row r="1570" spans="15:15" x14ac:dyDescent="0.3">
      <c r="O1570" s="70"/>
    </row>
    <row r="1571" spans="15:15" x14ac:dyDescent="0.3">
      <c r="O1571" s="70"/>
    </row>
    <row r="1572" spans="15:15" x14ac:dyDescent="0.3">
      <c r="O1572" s="70"/>
    </row>
    <row r="1573" spans="15:15" x14ac:dyDescent="0.3">
      <c r="O1573" s="70"/>
    </row>
    <row r="1574" spans="15:15" x14ac:dyDescent="0.3">
      <c r="O1574" s="70"/>
    </row>
    <row r="1575" spans="15:15" x14ac:dyDescent="0.3">
      <c r="O1575" s="70"/>
    </row>
    <row r="1576" spans="15:15" x14ac:dyDescent="0.3">
      <c r="O1576" s="70"/>
    </row>
    <row r="1577" spans="15:15" x14ac:dyDescent="0.3">
      <c r="O1577" s="70"/>
    </row>
    <row r="1578" spans="15:15" x14ac:dyDescent="0.3">
      <c r="O1578" s="70"/>
    </row>
    <row r="1579" spans="15:15" x14ac:dyDescent="0.3">
      <c r="O1579" s="70"/>
    </row>
    <row r="1580" spans="15:15" x14ac:dyDescent="0.3">
      <c r="O1580" s="70"/>
    </row>
    <row r="1581" spans="15:15" x14ac:dyDescent="0.3">
      <c r="O1581" s="70"/>
    </row>
    <row r="1582" spans="15:15" x14ac:dyDescent="0.3">
      <c r="O1582" s="70"/>
    </row>
    <row r="1583" spans="15:15" x14ac:dyDescent="0.3">
      <c r="O1583" s="70"/>
    </row>
    <row r="1584" spans="15:15" x14ac:dyDescent="0.3">
      <c r="O1584" s="70"/>
    </row>
    <row r="1585" spans="15:15" x14ac:dyDescent="0.3">
      <c r="O1585" s="70"/>
    </row>
    <row r="1586" spans="15:15" x14ac:dyDescent="0.3">
      <c r="O1586" s="70"/>
    </row>
    <row r="1587" spans="15:15" x14ac:dyDescent="0.3">
      <c r="O1587" s="70"/>
    </row>
    <row r="1588" spans="15:15" x14ac:dyDescent="0.3">
      <c r="O1588" s="70"/>
    </row>
    <row r="1589" spans="15:15" x14ac:dyDescent="0.3">
      <c r="O1589" s="70"/>
    </row>
    <row r="1590" spans="15:15" x14ac:dyDescent="0.3">
      <c r="O1590" s="70"/>
    </row>
    <row r="1591" spans="15:15" x14ac:dyDescent="0.3">
      <c r="O1591" s="70"/>
    </row>
    <row r="1592" spans="15:15" x14ac:dyDescent="0.3">
      <c r="O1592" s="70"/>
    </row>
    <row r="1593" spans="15:15" x14ac:dyDescent="0.3">
      <c r="O1593" s="70"/>
    </row>
    <row r="1594" spans="15:15" x14ac:dyDescent="0.3">
      <c r="O1594" s="70"/>
    </row>
    <row r="1595" spans="15:15" x14ac:dyDescent="0.3">
      <c r="O1595" s="70"/>
    </row>
    <row r="1596" spans="15:15" x14ac:dyDescent="0.3">
      <c r="O1596" s="70"/>
    </row>
    <row r="1597" spans="15:15" x14ac:dyDescent="0.3">
      <c r="O1597" s="70"/>
    </row>
    <row r="1598" spans="15:15" x14ac:dyDescent="0.3">
      <c r="O1598" s="70"/>
    </row>
    <row r="1599" spans="15:15" x14ac:dyDescent="0.3">
      <c r="O1599" s="70"/>
    </row>
    <row r="1600" spans="15:15" x14ac:dyDescent="0.3">
      <c r="O1600" s="70"/>
    </row>
    <row r="1601" spans="15:15" x14ac:dyDescent="0.3">
      <c r="O1601" s="70"/>
    </row>
    <row r="1602" spans="15:15" x14ac:dyDescent="0.3">
      <c r="O1602" s="70"/>
    </row>
    <row r="1603" spans="15:15" x14ac:dyDescent="0.3">
      <c r="O1603" s="70"/>
    </row>
    <row r="1604" spans="15:15" x14ac:dyDescent="0.3">
      <c r="O1604" s="70"/>
    </row>
    <row r="1605" spans="15:15" x14ac:dyDescent="0.3">
      <c r="O1605" s="70"/>
    </row>
    <row r="1606" spans="15:15" x14ac:dyDescent="0.3">
      <c r="O1606" s="70"/>
    </row>
    <row r="1607" spans="15:15" x14ac:dyDescent="0.3">
      <c r="O1607" s="70"/>
    </row>
    <row r="1608" spans="15:15" x14ac:dyDescent="0.3">
      <c r="O1608" s="70"/>
    </row>
    <row r="1609" spans="15:15" x14ac:dyDescent="0.3">
      <c r="O1609" s="70"/>
    </row>
    <row r="1610" spans="15:15" x14ac:dyDescent="0.3">
      <c r="O1610" s="70"/>
    </row>
    <row r="1611" spans="15:15" x14ac:dyDescent="0.3">
      <c r="O1611" s="70"/>
    </row>
    <row r="1612" spans="15:15" x14ac:dyDescent="0.3">
      <c r="O1612" s="70"/>
    </row>
    <row r="1613" spans="15:15" x14ac:dyDescent="0.3">
      <c r="O1613" s="70"/>
    </row>
    <row r="1614" spans="15:15" x14ac:dyDescent="0.3">
      <c r="O1614" s="70"/>
    </row>
    <row r="1615" spans="15:15" x14ac:dyDescent="0.3">
      <c r="O1615" s="70"/>
    </row>
    <row r="1616" spans="15:15" x14ac:dyDescent="0.3">
      <c r="O1616" s="70"/>
    </row>
    <row r="1617" spans="15:15" x14ac:dyDescent="0.3">
      <c r="O1617" s="70"/>
    </row>
    <row r="1618" spans="15:15" x14ac:dyDescent="0.3">
      <c r="O1618" s="70"/>
    </row>
    <row r="1619" spans="15:15" x14ac:dyDescent="0.3">
      <c r="O1619" s="70"/>
    </row>
    <row r="1620" spans="15:15" x14ac:dyDescent="0.3">
      <c r="O1620" s="70"/>
    </row>
    <row r="1621" spans="15:15" x14ac:dyDescent="0.3">
      <c r="O1621" s="70"/>
    </row>
    <row r="1622" spans="15:15" x14ac:dyDescent="0.3">
      <c r="O1622" s="70"/>
    </row>
    <row r="1623" spans="15:15" x14ac:dyDescent="0.3">
      <c r="O1623" s="70"/>
    </row>
    <row r="1624" spans="15:15" x14ac:dyDescent="0.3">
      <c r="O1624" s="70"/>
    </row>
    <row r="1625" spans="15:15" x14ac:dyDescent="0.3">
      <c r="O1625" s="70"/>
    </row>
    <row r="1626" spans="15:15" x14ac:dyDescent="0.3">
      <c r="O1626" s="70"/>
    </row>
    <row r="1627" spans="15:15" x14ac:dyDescent="0.3">
      <c r="O1627" s="70"/>
    </row>
    <row r="1628" spans="15:15" x14ac:dyDescent="0.3">
      <c r="O1628" s="70"/>
    </row>
    <row r="1629" spans="15:15" x14ac:dyDescent="0.3">
      <c r="O1629" s="70"/>
    </row>
    <row r="1630" spans="15:15" x14ac:dyDescent="0.3">
      <c r="O1630" s="70"/>
    </row>
    <row r="1631" spans="15:15" x14ac:dyDescent="0.3">
      <c r="O1631" s="70"/>
    </row>
    <row r="1632" spans="15:15" x14ac:dyDescent="0.3">
      <c r="O1632" s="70"/>
    </row>
    <row r="1633" spans="15:15" x14ac:dyDescent="0.3">
      <c r="O1633" s="70"/>
    </row>
    <row r="1634" spans="15:15" x14ac:dyDescent="0.3">
      <c r="O1634" s="70"/>
    </row>
    <row r="1635" spans="15:15" x14ac:dyDescent="0.3">
      <c r="O1635" s="70"/>
    </row>
    <row r="1636" spans="15:15" x14ac:dyDescent="0.3">
      <c r="O1636" s="70"/>
    </row>
    <row r="1637" spans="15:15" x14ac:dyDescent="0.3">
      <c r="O1637" s="70"/>
    </row>
    <row r="1638" spans="15:15" x14ac:dyDescent="0.3">
      <c r="O1638" s="70"/>
    </row>
    <row r="1639" spans="15:15" x14ac:dyDescent="0.3">
      <c r="O1639" s="70"/>
    </row>
    <row r="1640" spans="15:15" x14ac:dyDescent="0.3">
      <c r="O1640" s="70"/>
    </row>
    <row r="1641" spans="15:15" x14ac:dyDescent="0.3">
      <c r="O1641" s="70"/>
    </row>
    <row r="1642" spans="15:15" x14ac:dyDescent="0.3">
      <c r="O1642" s="70"/>
    </row>
    <row r="1643" spans="15:15" x14ac:dyDescent="0.3">
      <c r="O1643" s="70"/>
    </row>
    <row r="1644" spans="15:15" x14ac:dyDescent="0.3">
      <c r="O1644" s="70"/>
    </row>
    <row r="1645" spans="15:15" x14ac:dyDescent="0.3">
      <c r="O1645" s="70"/>
    </row>
    <row r="1646" spans="15:15" x14ac:dyDescent="0.3">
      <c r="O1646" s="70"/>
    </row>
    <row r="1647" spans="15:15" x14ac:dyDescent="0.3">
      <c r="O1647" s="70"/>
    </row>
    <row r="1648" spans="15:15" x14ac:dyDescent="0.3">
      <c r="O1648" s="70"/>
    </row>
    <row r="1649" spans="15:15" x14ac:dyDescent="0.3">
      <c r="O1649" s="70"/>
    </row>
    <row r="1650" spans="15:15" x14ac:dyDescent="0.3">
      <c r="O1650" s="70"/>
    </row>
    <row r="1651" spans="15:15" x14ac:dyDescent="0.3">
      <c r="O1651" s="70"/>
    </row>
    <row r="1652" spans="15:15" x14ac:dyDescent="0.3">
      <c r="O1652" s="70"/>
    </row>
    <row r="1653" spans="15:15" x14ac:dyDescent="0.3">
      <c r="O1653" s="70"/>
    </row>
    <row r="1654" spans="15:15" x14ac:dyDescent="0.3">
      <c r="O1654" s="70"/>
    </row>
    <row r="1655" spans="15:15" x14ac:dyDescent="0.3">
      <c r="O1655" s="70"/>
    </row>
    <row r="1656" spans="15:15" x14ac:dyDescent="0.3">
      <c r="O1656" s="70"/>
    </row>
    <row r="1657" spans="15:15" x14ac:dyDescent="0.3">
      <c r="O1657" s="70"/>
    </row>
    <row r="1658" spans="15:15" x14ac:dyDescent="0.3">
      <c r="O1658" s="70"/>
    </row>
    <row r="1659" spans="15:15" x14ac:dyDescent="0.3">
      <c r="O1659" s="70"/>
    </row>
    <row r="1660" spans="15:15" x14ac:dyDescent="0.3">
      <c r="O1660" s="70"/>
    </row>
    <row r="1661" spans="15:15" x14ac:dyDescent="0.3">
      <c r="O1661" s="70"/>
    </row>
    <row r="1662" spans="15:15" x14ac:dyDescent="0.3">
      <c r="O1662" s="70"/>
    </row>
    <row r="1663" spans="15:15" x14ac:dyDescent="0.3">
      <c r="O1663" s="70"/>
    </row>
    <row r="1664" spans="15:15" x14ac:dyDescent="0.3">
      <c r="O1664" s="70"/>
    </row>
    <row r="1665" spans="15:15" x14ac:dyDescent="0.3">
      <c r="O1665" s="70"/>
    </row>
    <row r="1666" spans="15:15" x14ac:dyDescent="0.3">
      <c r="O1666" s="70"/>
    </row>
    <row r="1667" spans="15:15" x14ac:dyDescent="0.3">
      <c r="O1667" s="70"/>
    </row>
    <row r="1668" spans="15:15" x14ac:dyDescent="0.3">
      <c r="O1668" s="70"/>
    </row>
    <row r="1669" spans="15:15" x14ac:dyDescent="0.3">
      <c r="O1669" s="70"/>
    </row>
    <row r="1670" spans="15:15" x14ac:dyDescent="0.3">
      <c r="O1670" s="70"/>
    </row>
    <row r="1671" spans="15:15" x14ac:dyDescent="0.3">
      <c r="O1671" s="70"/>
    </row>
    <row r="1672" spans="15:15" x14ac:dyDescent="0.3">
      <c r="O1672" s="70"/>
    </row>
    <row r="1673" spans="15:15" x14ac:dyDescent="0.3">
      <c r="O1673" s="70"/>
    </row>
    <row r="1674" spans="15:15" x14ac:dyDescent="0.3">
      <c r="O1674" s="70"/>
    </row>
    <row r="1675" spans="15:15" x14ac:dyDescent="0.3">
      <c r="O1675" s="70"/>
    </row>
    <row r="1676" spans="15:15" x14ac:dyDescent="0.3">
      <c r="O1676" s="70"/>
    </row>
    <row r="1677" spans="15:15" x14ac:dyDescent="0.3">
      <c r="O1677" s="70"/>
    </row>
    <row r="1678" spans="15:15" x14ac:dyDescent="0.3">
      <c r="O1678" s="70"/>
    </row>
    <row r="1679" spans="15:15" x14ac:dyDescent="0.3">
      <c r="O1679" s="70"/>
    </row>
    <row r="1680" spans="15:15" x14ac:dyDescent="0.3">
      <c r="O1680" s="70"/>
    </row>
    <row r="1681" spans="15:15" x14ac:dyDescent="0.3">
      <c r="O1681" s="70"/>
    </row>
    <row r="1682" spans="15:15" x14ac:dyDescent="0.3">
      <c r="O1682" s="70"/>
    </row>
    <row r="1683" spans="15:15" x14ac:dyDescent="0.3">
      <c r="O1683" s="70"/>
    </row>
    <row r="1684" spans="15:15" x14ac:dyDescent="0.3">
      <c r="O1684" s="70"/>
    </row>
    <row r="1685" spans="15:15" x14ac:dyDescent="0.3">
      <c r="O1685" s="70"/>
    </row>
    <row r="1686" spans="15:15" x14ac:dyDescent="0.3">
      <c r="O1686" s="70"/>
    </row>
    <row r="1687" spans="15:15" x14ac:dyDescent="0.3">
      <c r="O1687" s="70"/>
    </row>
    <row r="1688" spans="15:15" x14ac:dyDescent="0.3">
      <c r="O1688" s="70"/>
    </row>
    <row r="1689" spans="15:15" x14ac:dyDescent="0.3">
      <c r="O1689" s="70"/>
    </row>
    <row r="1690" spans="15:15" x14ac:dyDescent="0.3">
      <c r="O1690" s="70"/>
    </row>
    <row r="1691" spans="15:15" x14ac:dyDescent="0.3">
      <c r="O1691" s="70"/>
    </row>
    <row r="1692" spans="15:15" x14ac:dyDescent="0.3">
      <c r="O1692" s="70"/>
    </row>
    <row r="1693" spans="15:15" x14ac:dyDescent="0.3">
      <c r="O1693" s="70"/>
    </row>
    <row r="1694" spans="15:15" x14ac:dyDescent="0.3">
      <c r="O1694" s="70"/>
    </row>
    <row r="1695" spans="15:15" x14ac:dyDescent="0.3">
      <c r="O1695" s="70"/>
    </row>
    <row r="1696" spans="15:15" x14ac:dyDescent="0.3">
      <c r="O1696" s="70"/>
    </row>
    <row r="1697" spans="15:15" x14ac:dyDescent="0.3">
      <c r="O1697" s="70"/>
    </row>
    <row r="1698" spans="15:15" x14ac:dyDescent="0.3">
      <c r="O1698" s="70"/>
    </row>
    <row r="1699" spans="15:15" x14ac:dyDescent="0.3">
      <c r="O1699" s="70"/>
    </row>
    <row r="1700" spans="15:15" x14ac:dyDescent="0.3">
      <c r="O1700" s="70"/>
    </row>
    <row r="1701" spans="15:15" x14ac:dyDescent="0.3">
      <c r="O1701" s="70"/>
    </row>
    <row r="1702" spans="15:15" x14ac:dyDescent="0.3">
      <c r="O1702" s="70"/>
    </row>
    <row r="1703" spans="15:15" x14ac:dyDescent="0.3">
      <c r="O1703" s="70"/>
    </row>
    <row r="1704" spans="15:15" x14ac:dyDescent="0.3">
      <c r="O1704" s="70"/>
    </row>
    <row r="1705" spans="15:15" x14ac:dyDescent="0.3">
      <c r="O1705" s="70"/>
    </row>
    <row r="1706" spans="15:15" x14ac:dyDescent="0.3">
      <c r="O1706" s="70"/>
    </row>
    <row r="1707" spans="15:15" x14ac:dyDescent="0.3">
      <c r="O1707" s="70"/>
    </row>
    <row r="1708" spans="15:15" x14ac:dyDescent="0.3">
      <c r="O1708" s="70"/>
    </row>
    <row r="1709" spans="15:15" x14ac:dyDescent="0.3">
      <c r="O1709" s="70"/>
    </row>
    <row r="1710" spans="15:15" x14ac:dyDescent="0.3">
      <c r="O1710" s="70"/>
    </row>
    <row r="1711" spans="15:15" x14ac:dyDescent="0.3">
      <c r="O1711" s="70"/>
    </row>
    <row r="1712" spans="15:15" x14ac:dyDescent="0.3">
      <c r="O1712" s="70"/>
    </row>
    <row r="1713" spans="15:15" x14ac:dyDescent="0.3">
      <c r="O1713" s="70"/>
    </row>
    <row r="1714" spans="15:15" x14ac:dyDescent="0.3">
      <c r="O1714" s="70"/>
    </row>
    <row r="1715" spans="15:15" x14ac:dyDescent="0.3">
      <c r="O1715" s="70"/>
    </row>
    <row r="1716" spans="15:15" x14ac:dyDescent="0.3">
      <c r="O1716" s="70"/>
    </row>
    <row r="1717" spans="15:15" x14ac:dyDescent="0.3">
      <c r="O1717" s="70"/>
    </row>
    <row r="1718" spans="15:15" x14ac:dyDescent="0.3">
      <c r="O1718" s="70"/>
    </row>
    <row r="1719" spans="15:15" x14ac:dyDescent="0.3">
      <c r="O1719" s="70"/>
    </row>
    <row r="1720" spans="15:15" x14ac:dyDescent="0.3">
      <c r="O1720" s="70"/>
    </row>
    <row r="1721" spans="15:15" x14ac:dyDescent="0.3">
      <c r="O1721" s="70"/>
    </row>
    <row r="1722" spans="15:15" x14ac:dyDescent="0.3">
      <c r="O1722" s="70"/>
    </row>
    <row r="1723" spans="15:15" x14ac:dyDescent="0.3">
      <c r="O1723" s="70"/>
    </row>
    <row r="1724" spans="15:15" x14ac:dyDescent="0.3">
      <c r="O1724" s="70"/>
    </row>
    <row r="1725" spans="15:15" x14ac:dyDescent="0.3">
      <c r="O1725" s="70"/>
    </row>
    <row r="1726" spans="15:15" x14ac:dyDescent="0.3">
      <c r="O1726" s="70"/>
    </row>
    <row r="1727" spans="15:15" x14ac:dyDescent="0.3">
      <c r="O1727" s="70"/>
    </row>
    <row r="1728" spans="15:15" x14ac:dyDescent="0.3">
      <c r="O1728" s="70"/>
    </row>
    <row r="1729" spans="15:15" x14ac:dyDescent="0.3">
      <c r="O1729" s="70"/>
    </row>
    <row r="1730" spans="15:15" x14ac:dyDescent="0.3">
      <c r="O1730" s="70"/>
    </row>
    <row r="1731" spans="15:15" x14ac:dyDescent="0.3">
      <c r="O1731" s="70"/>
    </row>
    <row r="1732" spans="15:15" x14ac:dyDescent="0.3">
      <c r="O1732" s="70"/>
    </row>
    <row r="1733" spans="15:15" x14ac:dyDescent="0.3">
      <c r="O1733" s="70"/>
    </row>
    <row r="1734" spans="15:15" x14ac:dyDescent="0.3">
      <c r="O1734" s="70"/>
    </row>
    <row r="1735" spans="15:15" x14ac:dyDescent="0.3">
      <c r="O1735" s="70"/>
    </row>
    <row r="1736" spans="15:15" x14ac:dyDescent="0.3">
      <c r="O1736" s="70"/>
    </row>
    <row r="1737" spans="15:15" x14ac:dyDescent="0.3">
      <c r="O1737" s="70"/>
    </row>
    <row r="1738" spans="15:15" x14ac:dyDescent="0.3">
      <c r="O1738" s="70"/>
    </row>
    <row r="1739" spans="15:15" x14ac:dyDescent="0.3">
      <c r="O1739" s="70"/>
    </row>
    <row r="1740" spans="15:15" x14ac:dyDescent="0.3">
      <c r="O1740" s="70"/>
    </row>
    <row r="1741" spans="15:15" x14ac:dyDescent="0.3">
      <c r="O1741" s="70"/>
    </row>
    <row r="1742" spans="15:15" x14ac:dyDescent="0.3">
      <c r="O1742" s="70"/>
    </row>
    <row r="1743" spans="15:15" x14ac:dyDescent="0.3">
      <c r="O1743" s="70"/>
    </row>
    <row r="1744" spans="15:15" x14ac:dyDescent="0.3">
      <c r="O1744" s="70"/>
    </row>
    <row r="1745" spans="15:15" x14ac:dyDescent="0.3">
      <c r="O1745" s="70"/>
    </row>
    <row r="1746" spans="15:15" x14ac:dyDescent="0.3">
      <c r="O1746" s="70"/>
    </row>
    <row r="1747" spans="15:15" x14ac:dyDescent="0.3">
      <c r="O1747" s="70"/>
    </row>
    <row r="1748" spans="15:15" x14ac:dyDescent="0.3">
      <c r="O1748" s="70"/>
    </row>
    <row r="1749" spans="15:15" x14ac:dyDescent="0.3">
      <c r="O1749" s="70"/>
    </row>
    <row r="1750" spans="15:15" x14ac:dyDescent="0.3">
      <c r="O1750" s="70"/>
    </row>
    <row r="1751" spans="15:15" x14ac:dyDescent="0.3">
      <c r="O1751" s="70"/>
    </row>
    <row r="1752" spans="15:15" x14ac:dyDescent="0.3">
      <c r="O1752" s="70"/>
    </row>
    <row r="1753" spans="15:15" x14ac:dyDescent="0.3">
      <c r="O1753" s="70"/>
    </row>
    <row r="1754" spans="15:15" x14ac:dyDescent="0.3">
      <c r="O1754" s="70"/>
    </row>
    <row r="1755" spans="15:15" x14ac:dyDescent="0.3">
      <c r="O1755" s="70"/>
    </row>
    <row r="1756" spans="15:15" x14ac:dyDescent="0.3">
      <c r="O1756" s="70"/>
    </row>
    <row r="1757" spans="15:15" x14ac:dyDescent="0.3">
      <c r="O1757" s="70"/>
    </row>
    <row r="1758" spans="15:15" x14ac:dyDescent="0.3">
      <c r="O1758" s="70"/>
    </row>
    <row r="1759" spans="15:15" x14ac:dyDescent="0.3">
      <c r="O1759" s="70"/>
    </row>
    <row r="1760" spans="15:15" x14ac:dyDescent="0.3">
      <c r="O1760" s="70"/>
    </row>
    <row r="1761" spans="15:15" x14ac:dyDescent="0.3">
      <c r="O1761" s="70"/>
    </row>
    <row r="1762" spans="15:15" x14ac:dyDescent="0.3">
      <c r="O1762" s="70"/>
    </row>
    <row r="1763" spans="15:15" x14ac:dyDescent="0.3">
      <c r="O1763" s="70"/>
    </row>
    <row r="1764" spans="15:15" x14ac:dyDescent="0.3">
      <c r="O1764" s="70"/>
    </row>
    <row r="1765" spans="15:15" x14ac:dyDescent="0.3">
      <c r="O1765" s="70"/>
    </row>
    <row r="1766" spans="15:15" x14ac:dyDescent="0.3">
      <c r="O1766" s="70"/>
    </row>
    <row r="1767" spans="15:15" x14ac:dyDescent="0.3">
      <c r="O1767" s="70"/>
    </row>
    <row r="1768" spans="15:15" x14ac:dyDescent="0.3">
      <c r="O1768" s="70"/>
    </row>
    <row r="1769" spans="15:15" x14ac:dyDescent="0.3">
      <c r="O1769" s="70"/>
    </row>
    <row r="1770" spans="15:15" x14ac:dyDescent="0.3">
      <c r="O1770" s="70"/>
    </row>
    <row r="1771" spans="15:15" x14ac:dyDescent="0.3">
      <c r="O1771" s="70"/>
    </row>
    <row r="1772" spans="15:15" x14ac:dyDescent="0.3">
      <c r="O1772" s="70"/>
    </row>
    <row r="1773" spans="15:15" x14ac:dyDescent="0.3">
      <c r="O1773" s="70"/>
    </row>
    <row r="1774" spans="15:15" x14ac:dyDescent="0.3">
      <c r="O1774" s="70"/>
    </row>
    <row r="1775" spans="15:15" x14ac:dyDescent="0.3">
      <c r="O1775" s="70"/>
    </row>
    <row r="1776" spans="15:15" x14ac:dyDescent="0.3">
      <c r="O1776" s="70"/>
    </row>
    <row r="1777" spans="15:15" x14ac:dyDescent="0.3">
      <c r="O1777" s="70"/>
    </row>
    <row r="1778" spans="15:15" x14ac:dyDescent="0.3">
      <c r="O1778" s="70"/>
    </row>
    <row r="1779" spans="15:15" x14ac:dyDescent="0.3">
      <c r="O1779" s="70"/>
    </row>
    <row r="1780" spans="15:15" x14ac:dyDescent="0.3">
      <c r="O1780" s="70"/>
    </row>
    <row r="1781" spans="15:15" x14ac:dyDescent="0.3">
      <c r="O1781" s="70"/>
    </row>
    <row r="1782" spans="15:15" x14ac:dyDescent="0.3">
      <c r="O1782" s="70"/>
    </row>
    <row r="1783" spans="15:15" x14ac:dyDescent="0.3">
      <c r="O1783" s="70"/>
    </row>
    <row r="1784" spans="15:15" x14ac:dyDescent="0.3">
      <c r="O1784" s="70"/>
    </row>
    <row r="1785" spans="15:15" x14ac:dyDescent="0.3">
      <c r="O1785" s="70"/>
    </row>
    <row r="1786" spans="15:15" x14ac:dyDescent="0.3">
      <c r="O1786" s="70"/>
    </row>
    <row r="1787" spans="15:15" x14ac:dyDescent="0.3">
      <c r="O1787" s="70"/>
    </row>
    <row r="1788" spans="15:15" x14ac:dyDescent="0.3">
      <c r="O1788" s="70"/>
    </row>
    <row r="1789" spans="15:15" x14ac:dyDescent="0.3">
      <c r="O1789" s="70"/>
    </row>
    <row r="1790" spans="15:15" x14ac:dyDescent="0.3">
      <c r="O1790" s="70"/>
    </row>
    <row r="1791" spans="15:15" x14ac:dyDescent="0.3">
      <c r="O1791" s="70"/>
    </row>
    <row r="1792" spans="15:15" x14ac:dyDescent="0.3">
      <c r="O1792" s="70"/>
    </row>
    <row r="1793" spans="15:15" x14ac:dyDescent="0.3">
      <c r="O1793" s="70"/>
    </row>
    <row r="1794" spans="15:15" x14ac:dyDescent="0.3">
      <c r="O1794" s="70"/>
    </row>
    <row r="1795" spans="15:15" x14ac:dyDescent="0.3">
      <c r="O1795" s="70"/>
    </row>
    <row r="1796" spans="15:15" x14ac:dyDescent="0.3">
      <c r="O1796" s="70"/>
    </row>
    <row r="1797" spans="15:15" x14ac:dyDescent="0.3">
      <c r="O1797" s="70"/>
    </row>
    <row r="1798" spans="15:15" x14ac:dyDescent="0.3">
      <c r="O1798" s="70"/>
    </row>
    <row r="1799" spans="15:15" x14ac:dyDescent="0.3">
      <c r="O1799" s="70"/>
    </row>
    <row r="1800" spans="15:15" x14ac:dyDescent="0.3">
      <c r="O1800" s="70"/>
    </row>
    <row r="1801" spans="15:15" x14ac:dyDescent="0.3">
      <c r="O1801" s="70"/>
    </row>
    <row r="1802" spans="15:15" x14ac:dyDescent="0.3">
      <c r="O1802" s="70"/>
    </row>
    <row r="1803" spans="15:15" x14ac:dyDescent="0.3">
      <c r="O1803" s="70"/>
    </row>
    <row r="1804" spans="15:15" x14ac:dyDescent="0.3">
      <c r="O1804" s="70"/>
    </row>
    <row r="1805" spans="15:15" x14ac:dyDescent="0.3">
      <c r="O1805" s="70"/>
    </row>
    <row r="1806" spans="15:15" x14ac:dyDescent="0.3">
      <c r="O1806" s="70"/>
    </row>
    <row r="1807" spans="15:15" x14ac:dyDescent="0.3">
      <c r="O1807" s="70"/>
    </row>
    <row r="1808" spans="15:15" x14ac:dyDescent="0.3">
      <c r="O1808" s="70"/>
    </row>
    <row r="1809" spans="15:15" x14ac:dyDescent="0.3">
      <c r="O1809" s="70"/>
    </row>
    <row r="1810" spans="15:15" x14ac:dyDescent="0.3">
      <c r="O1810" s="70"/>
    </row>
    <row r="1811" spans="15:15" x14ac:dyDescent="0.3">
      <c r="O1811" s="70"/>
    </row>
    <row r="1812" spans="15:15" x14ac:dyDescent="0.3">
      <c r="O1812" s="70"/>
    </row>
    <row r="1813" spans="15:15" x14ac:dyDescent="0.3">
      <c r="O1813" s="70"/>
    </row>
    <row r="1814" spans="15:15" x14ac:dyDescent="0.3">
      <c r="O1814" s="70"/>
    </row>
    <row r="1815" spans="15:15" x14ac:dyDescent="0.3">
      <c r="O1815" s="70"/>
    </row>
    <row r="1816" spans="15:15" x14ac:dyDescent="0.3">
      <c r="O1816" s="70"/>
    </row>
    <row r="1817" spans="15:15" x14ac:dyDescent="0.3">
      <c r="O1817" s="70"/>
    </row>
    <row r="1818" spans="15:15" x14ac:dyDescent="0.3">
      <c r="O1818" s="70"/>
    </row>
    <row r="1819" spans="15:15" x14ac:dyDescent="0.3">
      <c r="O1819" s="70"/>
    </row>
    <row r="1820" spans="15:15" x14ac:dyDescent="0.3">
      <c r="O1820" s="70"/>
    </row>
    <row r="1821" spans="15:15" x14ac:dyDescent="0.3">
      <c r="O1821" s="70"/>
    </row>
    <row r="1822" spans="15:15" x14ac:dyDescent="0.3">
      <c r="O1822" s="70"/>
    </row>
    <row r="1823" spans="15:15" x14ac:dyDescent="0.3">
      <c r="O1823" s="70"/>
    </row>
    <row r="1824" spans="15:15" x14ac:dyDescent="0.3">
      <c r="O1824" s="70"/>
    </row>
    <row r="1825" spans="15:15" x14ac:dyDescent="0.3">
      <c r="O1825" s="70"/>
    </row>
    <row r="1826" spans="15:15" x14ac:dyDescent="0.3">
      <c r="O1826" s="70"/>
    </row>
    <row r="1827" spans="15:15" x14ac:dyDescent="0.3">
      <c r="O1827" s="70"/>
    </row>
    <row r="1828" spans="15:15" x14ac:dyDescent="0.3">
      <c r="O1828" s="70"/>
    </row>
    <row r="1829" spans="15:15" x14ac:dyDescent="0.3">
      <c r="O1829" s="70"/>
    </row>
    <row r="1830" spans="15:15" x14ac:dyDescent="0.3">
      <c r="O1830" s="70"/>
    </row>
    <row r="1831" spans="15:15" x14ac:dyDescent="0.3">
      <c r="O1831" s="70"/>
    </row>
    <row r="1832" spans="15:15" x14ac:dyDescent="0.3">
      <c r="O1832" s="70"/>
    </row>
    <row r="1833" spans="15:15" x14ac:dyDescent="0.3">
      <c r="O1833" s="70"/>
    </row>
    <row r="1834" spans="15:15" x14ac:dyDescent="0.3">
      <c r="O1834" s="70"/>
    </row>
    <row r="1835" spans="15:15" x14ac:dyDescent="0.3">
      <c r="O1835" s="70"/>
    </row>
    <row r="1836" spans="15:15" x14ac:dyDescent="0.3">
      <c r="O1836" s="70"/>
    </row>
    <row r="1837" spans="15:15" x14ac:dyDescent="0.3">
      <c r="O1837" s="70"/>
    </row>
    <row r="1838" spans="15:15" x14ac:dyDescent="0.3">
      <c r="O1838" s="70"/>
    </row>
    <row r="1839" spans="15:15" x14ac:dyDescent="0.3">
      <c r="O1839" s="70"/>
    </row>
    <row r="1840" spans="15:15" x14ac:dyDescent="0.3">
      <c r="O1840" s="70"/>
    </row>
    <row r="1841" spans="15:15" x14ac:dyDescent="0.3">
      <c r="O1841" s="70"/>
    </row>
    <row r="1842" spans="15:15" x14ac:dyDescent="0.3">
      <c r="O1842" s="70"/>
    </row>
    <row r="1843" spans="15:15" x14ac:dyDescent="0.3">
      <c r="O1843" s="70"/>
    </row>
    <row r="1844" spans="15:15" x14ac:dyDescent="0.3">
      <c r="O1844" s="70"/>
    </row>
    <row r="1845" spans="15:15" x14ac:dyDescent="0.3">
      <c r="O1845" s="70"/>
    </row>
    <row r="1846" spans="15:15" x14ac:dyDescent="0.3">
      <c r="O1846" s="70"/>
    </row>
    <row r="1847" spans="15:15" x14ac:dyDescent="0.3">
      <c r="O1847" s="70"/>
    </row>
    <row r="1848" spans="15:15" x14ac:dyDescent="0.3">
      <c r="O1848" s="70"/>
    </row>
    <row r="1849" spans="15:15" x14ac:dyDescent="0.3">
      <c r="O1849" s="70"/>
    </row>
    <row r="1850" spans="15:15" x14ac:dyDescent="0.3">
      <c r="O1850" s="70"/>
    </row>
    <row r="1851" spans="15:15" x14ac:dyDescent="0.3">
      <c r="O1851" s="70"/>
    </row>
    <row r="1852" spans="15:15" x14ac:dyDescent="0.3">
      <c r="O1852" s="70"/>
    </row>
    <row r="1853" spans="15:15" x14ac:dyDescent="0.3">
      <c r="O1853" s="70"/>
    </row>
    <row r="1854" spans="15:15" x14ac:dyDescent="0.3">
      <c r="O1854" s="70"/>
    </row>
    <row r="1855" spans="15:15" x14ac:dyDescent="0.3">
      <c r="O1855" s="70"/>
    </row>
    <row r="1856" spans="15:15" x14ac:dyDescent="0.3">
      <c r="O1856" s="70"/>
    </row>
    <row r="1857" spans="15:15" x14ac:dyDescent="0.3">
      <c r="O1857" s="70"/>
    </row>
    <row r="1858" spans="15:15" x14ac:dyDescent="0.3">
      <c r="O1858" s="70"/>
    </row>
    <row r="1859" spans="15:15" x14ac:dyDescent="0.3">
      <c r="O1859" s="70"/>
    </row>
    <row r="1860" spans="15:15" x14ac:dyDescent="0.3">
      <c r="O1860" s="70"/>
    </row>
    <row r="1861" spans="15:15" x14ac:dyDescent="0.3">
      <c r="O1861" s="70"/>
    </row>
    <row r="1862" spans="15:15" x14ac:dyDescent="0.3">
      <c r="O1862" s="70"/>
    </row>
    <row r="1863" spans="15:15" x14ac:dyDescent="0.3">
      <c r="O1863" s="70"/>
    </row>
    <row r="1864" spans="15:15" x14ac:dyDescent="0.3">
      <c r="O1864" s="70"/>
    </row>
    <row r="1865" spans="15:15" x14ac:dyDescent="0.3">
      <c r="O1865" s="70"/>
    </row>
    <row r="1866" spans="15:15" x14ac:dyDescent="0.3">
      <c r="O1866" s="70"/>
    </row>
    <row r="1867" spans="15:15" x14ac:dyDescent="0.3">
      <c r="O1867" s="70"/>
    </row>
    <row r="1868" spans="15:15" x14ac:dyDescent="0.3">
      <c r="O1868" s="70"/>
    </row>
    <row r="1869" spans="15:15" x14ac:dyDescent="0.3">
      <c r="O1869" s="70"/>
    </row>
    <row r="1870" spans="15:15" x14ac:dyDescent="0.3">
      <c r="O1870" s="70"/>
    </row>
    <row r="1871" spans="15:15" x14ac:dyDescent="0.3">
      <c r="O1871" s="70"/>
    </row>
    <row r="1872" spans="15:15" x14ac:dyDescent="0.3">
      <c r="O1872" s="70"/>
    </row>
    <row r="1873" spans="15:15" x14ac:dyDescent="0.3">
      <c r="O1873" s="70"/>
    </row>
    <row r="1874" spans="15:15" x14ac:dyDescent="0.3">
      <c r="O1874" s="70"/>
    </row>
    <row r="1875" spans="15:15" x14ac:dyDescent="0.3">
      <c r="O1875" s="70"/>
    </row>
    <row r="1876" spans="15:15" x14ac:dyDescent="0.3">
      <c r="O1876" s="70"/>
    </row>
    <row r="1877" spans="15:15" x14ac:dyDescent="0.3">
      <c r="O1877" s="70"/>
    </row>
    <row r="1878" spans="15:15" x14ac:dyDescent="0.3">
      <c r="O1878" s="70"/>
    </row>
    <row r="1879" spans="15:15" x14ac:dyDescent="0.3">
      <c r="O1879" s="70"/>
    </row>
    <row r="1880" spans="15:15" x14ac:dyDescent="0.3">
      <c r="O1880" s="70"/>
    </row>
    <row r="1881" spans="15:15" x14ac:dyDescent="0.3">
      <c r="O1881" s="70"/>
    </row>
    <row r="1882" spans="15:15" x14ac:dyDescent="0.3">
      <c r="O1882" s="70"/>
    </row>
    <row r="1883" spans="15:15" x14ac:dyDescent="0.3">
      <c r="O1883" s="70"/>
    </row>
    <row r="1884" spans="15:15" x14ac:dyDescent="0.3">
      <c r="O1884" s="70"/>
    </row>
    <row r="1885" spans="15:15" x14ac:dyDescent="0.3">
      <c r="O1885" s="70"/>
    </row>
    <row r="1886" spans="15:15" x14ac:dyDescent="0.3">
      <c r="O1886" s="70"/>
    </row>
    <row r="1887" spans="15:15" x14ac:dyDescent="0.3">
      <c r="O1887" s="70"/>
    </row>
    <row r="1888" spans="15:15" x14ac:dyDescent="0.3">
      <c r="O1888" s="70"/>
    </row>
    <row r="1889" spans="15:15" x14ac:dyDescent="0.3">
      <c r="O1889" s="70"/>
    </row>
    <row r="1890" spans="15:15" x14ac:dyDescent="0.3">
      <c r="O1890" s="70"/>
    </row>
    <row r="1891" spans="15:15" x14ac:dyDescent="0.3">
      <c r="O1891" s="70"/>
    </row>
    <row r="1892" spans="15:15" x14ac:dyDescent="0.3">
      <c r="O1892" s="70"/>
    </row>
    <row r="1893" spans="15:15" x14ac:dyDescent="0.3">
      <c r="O1893" s="70"/>
    </row>
    <row r="1894" spans="15:15" x14ac:dyDescent="0.3">
      <c r="O1894" s="70"/>
    </row>
    <row r="1895" spans="15:15" x14ac:dyDescent="0.3">
      <c r="O1895" s="70"/>
    </row>
    <row r="1896" spans="15:15" x14ac:dyDescent="0.3">
      <c r="O1896" s="70"/>
    </row>
    <row r="1897" spans="15:15" x14ac:dyDescent="0.3">
      <c r="O1897" s="70"/>
    </row>
    <row r="1898" spans="15:15" x14ac:dyDescent="0.3">
      <c r="O1898" s="70"/>
    </row>
    <row r="1899" spans="15:15" x14ac:dyDescent="0.3">
      <c r="O1899" s="70"/>
    </row>
    <row r="1900" spans="15:15" x14ac:dyDescent="0.3">
      <c r="O1900" s="70"/>
    </row>
    <row r="1901" spans="15:15" x14ac:dyDescent="0.3">
      <c r="O1901" s="70"/>
    </row>
    <row r="1902" spans="15:15" x14ac:dyDescent="0.3">
      <c r="O1902" s="70"/>
    </row>
    <row r="1903" spans="15:15" x14ac:dyDescent="0.3">
      <c r="O1903" s="70"/>
    </row>
    <row r="1904" spans="15:15" x14ac:dyDescent="0.3">
      <c r="O1904" s="70"/>
    </row>
    <row r="1905" spans="15:15" x14ac:dyDescent="0.3">
      <c r="O1905" s="70"/>
    </row>
    <row r="1906" spans="15:15" x14ac:dyDescent="0.3">
      <c r="O1906" s="70"/>
    </row>
    <row r="1907" spans="15:15" x14ac:dyDescent="0.3">
      <c r="O1907" s="70"/>
    </row>
    <row r="1908" spans="15:15" x14ac:dyDescent="0.3">
      <c r="O1908" s="70"/>
    </row>
    <row r="1909" spans="15:15" x14ac:dyDescent="0.3">
      <c r="O1909" s="70"/>
    </row>
    <row r="1910" spans="15:15" x14ac:dyDescent="0.3">
      <c r="O1910" s="70"/>
    </row>
    <row r="1911" spans="15:15" x14ac:dyDescent="0.3">
      <c r="O1911" s="70"/>
    </row>
    <row r="1912" spans="15:15" x14ac:dyDescent="0.3">
      <c r="O1912" s="70"/>
    </row>
    <row r="1913" spans="15:15" x14ac:dyDescent="0.3">
      <c r="O1913" s="70"/>
    </row>
    <row r="1914" spans="15:15" x14ac:dyDescent="0.3">
      <c r="O1914" s="70"/>
    </row>
    <row r="1915" spans="15:15" x14ac:dyDescent="0.3">
      <c r="O1915" s="70"/>
    </row>
    <row r="1916" spans="15:15" x14ac:dyDescent="0.3">
      <c r="O1916" s="70"/>
    </row>
    <row r="1917" spans="15:15" x14ac:dyDescent="0.3">
      <c r="O1917" s="70"/>
    </row>
    <row r="1918" spans="15:15" x14ac:dyDescent="0.3">
      <c r="O1918" s="70"/>
    </row>
    <row r="1919" spans="15:15" x14ac:dyDescent="0.3">
      <c r="O1919" s="70"/>
    </row>
    <row r="1920" spans="15:15" x14ac:dyDescent="0.3">
      <c r="O1920" s="70"/>
    </row>
    <row r="1921" spans="15:15" x14ac:dyDescent="0.3">
      <c r="O1921" s="70"/>
    </row>
    <row r="1922" spans="15:15" x14ac:dyDescent="0.3">
      <c r="O1922" s="70"/>
    </row>
    <row r="1923" spans="15:15" x14ac:dyDescent="0.3">
      <c r="O1923" s="70"/>
    </row>
    <row r="1924" spans="15:15" x14ac:dyDescent="0.3">
      <c r="O1924" s="70"/>
    </row>
    <row r="1925" spans="15:15" x14ac:dyDescent="0.3">
      <c r="O1925" s="70"/>
    </row>
    <row r="1926" spans="15:15" x14ac:dyDescent="0.3">
      <c r="O1926" s="70"/>
    </row>
    <row r="1927" spans="15:15" x14ac:dyDescent="0.3">
      <c r="O1927" s="70"/>
    </row>
    <row r="1928" spans="15:15" x14ac:dyDescent="0.3">
      <c r="O1928" s="70"/>
    </row>
    <row r="1929" spans="15:15" x14ac:dyDescent="0.3">
      <c r="O1929" s="70"/>
    </row>
    <row r="1930" spans="15:15" x14ac:dyDescent="0.3">
      <c r="O1930" s="70"/>
    </row>
    <row r="1931" spans="15:15" x14ac:dyDescent="0.3">
      <c r="O1931" s="70"/>
    </row>
    <row r="1932" spans="15:15" x14ac:dyDescent="0.3">
      <c r="O1932" s="70"/>
    </row>
    <row r="1933" spans="15:15" x14ac:dyDescent="0.3">
      <c r="O1933" s="70"/>
    </row>
    <row r="1934" spans="15:15" x14ac:dyDescent="0.3">
      <c r="O1934" s="70"/>
    </row>
    <row r="1935" spans="15:15" x14ac:dyDescent="0.3">
      <c r="O1935" s="70"/>
    </row>
    <row r="1936" spans="15:15" x14ac:dyDescent="0.3">
      <c r="O1936" s="70"/>
    </row>
    <row r="1937" spans="15:15" x14ac:dyDescent="0.3">
      <c r="O1937" s="70"/>
    </row>
    <row r="1938" spans="15:15" x14ac:dyDescent="0.3">
      <c r="O1938" s="70"/>
    </row>
    <row r="1939" spans="15:15" x14ac:dyDescent="0.3">
      <c r="O1939" s="70"/>
    </row>
    <row r="1940" spans="15:15" x14ac:dyDescent="0.3">
      <c r="O1940" s="70"/>
    </row>
    <row r="1941" spans="15:15" x14ac:dyDescent="0.3">
      <c r="O1941" s="70"/>
    </row>
    <row r="1942" spans="15:15" x14ac:dyDescent="0.3">
      <c r="O1942" s="70"/>
    </row>
    <row r="1943" spans="15:15" x14ac:dyDescent="0.3">
      <c r="O1943" s="70"/>
    </row>
    <row r="1944" spans="15:15" x14ac:dyDescent="0.3">
      <c r="O1944" s="70"/>
    </row>
    <row r="1945" spans="15:15" x14ac:dyDescent="0.3">
      <c r="O1945" s="70"/>
    </row>
    <row r="1946" spans="15:15" x14ac:dyDescent="0.3">
      <c r="O1946" s="70"/>
    </row>
    <row r="1947" spans="15:15" x14ac:dyDescent="0.3">
      <c r="O1947" s="70"/>
    </row>
    <row r="1948" spans="15:15" x14ac:dyDescent="0.3">
      <c r="O1948" s="70"/>
    </row>
    <row r="1949" spans="15:15" x14ac:dyDescent="0.3">
      <c r="O1949" s="70"/>
    </row>
    <row r="1950" spans="15:15" x14ac:dyDescent="0.3">
      <c r="O1950" s="70"/>
    </row>
    <row r="1951" spans="15:15" x14ac:dyDescent="0.3">
      <c r="O1951" s="70"/>
    </row>
    <row r="1952" spans="15:15" x14ac:dyDescent="0.3">
      <c r="O1952" s="70"/>
    </row>
    <row r="1953" spans="15:15" x14ac:dyDescent="0.3">
      <c r="O1953" s="70"/>
    </row>
    <row r="1954" spans="15:15" x14ac:dyDescent="0.3">
      <c r="O1954" s="70"/>
    </row>
    <row r="1955" spans="15:15" x14ac:dyDescent="0.3">
      <c r="O1955" s="70"/>
    </row>
    <row r="1956" spans="15:15" x14ac:dyDescent="0.3">
      <c r="O1956" s="70"/>
    </row>
    <row r="1957" spans="15:15" x14ac:dyDescent="0.3">
      <c r="O1957" s="70"/>
    </row>
    <row r="1958" spans="15:15" x14ac:dyDescent="0.3">
      <c r="O1958" s="70"/>
    </row>
    <row r="1959" spans="15:15" x14ac:dyDescent="0.3">
      <c r="O1959" s="70"/>
    </row>
    <row r="1960" spans="15:15" x14ac:dyDescent="0.3">
      <c r="O1960" s="70"/>
    </row>
    <row r="1961" spans="15:15" x14ac:dyDescent="0.3">
      <c r="O1961" s="70"/>
    </row>
    <row r="1962" spans="15:15" x14ac:dyDescent="0.3">
      <c r="O1962" s="70"/>
    </row>
    <row r="1963" spans="15:15" x14ac:dyDescent="0.3">
      <c r="O1963" s="70"/>
    </row>
    <row r="1964" spans="15:15" x14ac:dyDescent="0.3">
      <c r="O1964" s="70"/>
    </row>
    <row r="1965" spans="15:15" x14ac:dyDescent="0.3">
      <c r="O1965" s="70"/>
    </row>
    <row r="1966" spans="15:15" x14ac:dyDescent="0.3">
      <c r="O1966" s="70"/>
    </row>
    <row r="1967" spans="15:15" x14ac:dyDescent="0.3">
      <c r="O1967" s="70"/>
    </row>
    <row r="1968" spans="15:15" x14ac:dyDescent="0.3">
      <c r="O1968" s="70"/>
    </row>
    <row r="1969" spans="15:15" x14ac:dyDescent="0.3">
      <c r="O1969" s="70"/>
    </row>
    <row r="1970" spans="15:15" x14ac:dyDescent="0.3">
      <c r="O1970" s="70"/>
    </row>
    <row r="1971" spans="15:15" x14ac:dyDescent="0.3">
      <c r="O1971" s="70"/>
    </row>
    <row r="1972" spans="15:15" x14ac:dyDescent="0.3">
      <c r="O1972" s="70"/>
    </row>
    <row r="1973" spans="15:15" x14ac:dyDescent="0.3">
      <c r="O1973" s="70"/>
    </row>
    <row r="1974" spans="15:15" x14ac:dyDescent="0.3">
      <c r="O1974" s="70"/>
    </row>
    <row r="1975" spans="15:15" x14ac:dyDescent="0.3">
      <c r="O1975" s="70"/>
    </row>
    <row r="1976" spans="15:15" x14ac:dyDescent="0.3">
      <c r="O1976" s="70"/>
    </row>
    <row r="1977" spans="15:15" x14ac:dyDescent="0.3">
      <c r="O1977" s="70"/>
    </row>
    <row r="1978" spans="15:15" x14ac:dyDescent="0.3">
      <c r="O1978" s="70"/>
    </row>
    <row r="1979" spans="15:15" x14ac:dyDescent="0.3">
      <c r="O1979" s="70"/>
    </row>
    <row r="1980" spans="15:15" x14ac:dyDescent="0.3">
      <c r="O1980" s="70"/>
    </row>
    <row r="1981" spans="15:15" x14ac:dyDescent="0.3">
      <c r="O1981" s="70"/>
    </row>
    <row r="1982" spans="15:15" x14ac:dyDescent="0.3">
      <c r="O1982" s="70"/>
    </row>
    <row r="1983" spans="15:15" x14ac:dyDescent="0.3">
      <c r="O1983" s="70"/>
    </row>
    <row r="1984" spans="15:15" x14ac:dyDescent="0.3">
      <c r="O1984" s="70"/>
    </row>
    <row r="1985" spans="15:15" x14ac:dyDescent="0.3">
      <c r="O1985" s="70"/>
    </row>
    <row r="1986" spans="15:15" x14ac:dyDescent="0.3">
      <c r="O1986" s="70"/>
    </row>
    <row r="1987" spans="15:15" x14ac:dyDescent="0.3">
      <c r="O1987" s="70"/>
    </row>
    <row r="1988" spans="15:15" x14ac:dyDescent="0.3">
      <c r="O1988" s="70"/>
    </row>
    <row r="1989" spans="15:15" x14ac:dyDescent="0.3">
      <c r="O1989" s="70"/>
    </row>
    <row r="1990" spans="15:15" x14ac:dyDescent="0.3">
      <c r="O1990" s="70"/>
    </row>
    <row r="1991" spans="15:15" x14ac:dyDescent="0.3">
      <c r="O1991" s="70"/>
    </row>
    <row r="1992" spans="15:15" x14ac:dyDescent="0.3">
      <c r="O1992" s="70"/>
    </row>
    <row r="1993" spans="15:15" x14ac:dyDescent="0.3">
      <c r="O1993" s="70"/>
    </row>
    <row r="1994" spans="15:15" x14ac:dyDescent="0.3">
      <c r="O1994" s="70"/>
    </row>
    <row r="1995" spans="15:15" x14ac:dyDescent="0.3">
      <c r="O1995" s="70"/>
    </row>
    <row r="1996" spans="15:15" x14ac:dyDescent="0.3">
      <c r="O1996" s="70"/>
    </row>
    <row r="1997" spans="15:15" x14ac:dyDescent="0.3">
      <c r="O1997" s="70"/>
    </row>
    <row r="1998" spans="15:15" x14ac:dyDescent="0.3">
      <c r="O1998" s="70"/>
    </row>
    <row r="1999" spans="15:15" x14ac:dyDescent="0.3">
      <c r="O1999" s="70"/>
    </row>
    <row r="2000" spans="15:15" x14ac:dyDescent="0.3">
      <c r="O2000" s="70"/>
    </row>
    <row r="2001" spans="15:15" x14ac:dyDescent="0.3">
      <c r="O2001" s="70"/>
    </row>
    <row r="2002" spans="15:15" x14ac:dyDescent="0.3">
      <c r="O2002" s="70"/>
    </row>
    <row r="2003" spans="15:15" x14ac:dyDescent="0.3">
      <c r="O2003" s="70"/>
    </row>
    <row r="2004" spans="15:15" x14ac:dyDescent="0.3">
      <c r="O2004" s="70"/>
    </row>
    <row r="2005" spans="15:15" x14ac:dyDescent="0.3">
      <c r="O2005" s="70"/>
    </row>
    <row r="2006" spans="15:15" x14ac:dyDescent="0.3">
      <c r="O2006" s="70"/>
    </row>
    <row r="2007" spans="15:15" x14ac:dyDescent="0.3">
      <c r="O2007" s="70"/>
    </row>
    <row r="2008" spans="15:15" x14ac:dyDescent="0.3">
      <c r="O2008" s="70"/>
    </row>
    <row r="2009" spans="15:15" x14ac:dyDescent="0.3">
      <c r="O2009" s="70"/>
    </row>
    <row r="2010" spans="15:15" x14ac:dyDescent="0.3">
      <c r="O2010" s="70"/>
    </row>
    <row r="2011" spans="15:15" x14ac:dyDescent="0.3">
      <c r="O2011" s="70"/>
    </row>
    <row r="2012" spans="15:15" x14ac:dyDescent="0.3">
      <c r="O2012" s="70"/>
    </row>
    <row r="2013" spans="15:15" x14ac:dyDescent="0.3">
      <c r="O2013" s="70"/>
    </row>
    <row r="2014" spans="15:15" x14ac:dyDescent="0.3">
      <c r="O2014" s="70"/>
    </row>
    <row r="2015" spans="15:15" x14ac:dyDescent="0.3">
      <c r="O2015" s="70"/>
    </row>
    <row r="2016" spans="15:15" x14ac:dyDescent="0.3">
      <c r="O2016" s="70"/>
    </row>
    <row r="2017" spans="15:15" x14ac:dyDescent="0.3">
      <c r="O2017" s="70"/>
    </row>
    <row r="2018" spans="15:15" x14ac:dyDescent="0.3">
      <c r="O2018" s="70"/>
    </row>
    <row r="2019" spans="15:15" x14ac:dyDescent="0.3">
      <c r="O2019" s="70"/>
    </row>
    <row r="2020" spans="15:15" x14ac:dyDescent="0.3">
      <c r="O2020" s="70"/>
    </row>
    <row r="2021" spans="15:15" x14ac:dyDescent="0.3">
      <c r="O2021" s="70"/>
    </row>
    <row r="2022" spans="15:15" x14ac:dyDescent="0.3">
      <c r="O2022" s="70"/>
    </row>
    <row r="2023" spans="15:15" x14ac:dyDescent="0.3">
      <c r="O2023" s="70"/>
    </row>
    <row r="2024" spans="15:15" x14ac:dyDescent="0.3">
      <c r="O2024" s="70"/>
    </row>
    <row r="2025" spans="15:15" x14ac:dyDescent="0.3">
      <c r="O2025" s="70"/>
    </row>
    <row r="2026" spans="15:15" x14ac:dyDescent="0.3">
      <c r="O2026" s="70"/>
    </row>
    <row r="2027" spans="15:15" x14ac:dyDescent="0.3">
      <c r="O2027" s="70"/>
    </row>
    <row r="2028" spans="15:15" x14ac:dyDescent="0.3">
      <c r="O2028" s="70"/>
    </row>
    <row r="2029" spans="15:15" x14ac:dyDescent="0.3">
      <c r="O2029" s="70"/>
    </row>
    <row r="2030" spans="15:15" x14ac:dyDescent="0.3">
      <c r="O2030" s="70"/>
    </row>
    <row r="2031" spans="15:15" x14ac:dyDescent="0.3">
      <c r="O2031" s="70"/>
    </row>
    <row r="2032" spans="15:15" x14ac:dyDescent="0.3">
      <c r="O2032" s="70"/>
    </row>
    <row r="2033" spans="15:15" x14ac:dyDescent="0.3">
      <c r="O2033" s="70"/>
    </row>
    <row r="2034" spans="15:15" x14ac:dyDescent="0.3">
      <c r="O2034" s="70"/>
    </row>
    <row r="2035" spans="15:15" x14ac:dyDescent="0.3">
      <c r="O2035" s="70"/>
    </row>
    <row r="2036" spans="15:15" x14ac:dyDescent="0.3">
      <c r="O2036" s="70"/>
    </row>
    <row r="2037" spans="15:15" x14ac:dyDescent="0.3">
      <c r="O2037" s="70"/>
    </row>
    <row r="2038" spans="15:15" x14ac:dyDescent="0.3">
      <c r="O2038" s="70"/>
    </row>
    <row r="2039" spans="15:15" x14ac:dyDescent="0.3">
      <c r="O2039" s="70"/>
    </row>
    <row r="2040" spans="15:15" x14ac:dyDescent="0.3">
      <c r="O2040" s="70"/>
    </row>
    <row r="2041" spans="15:15" x14ac:dyDescent="0.3">
      <c r="O2041" s="70"/>
    </row>
    <row r="2042" spans="15:15" x14ac:dyDescent="0.3">
      <c r="O2042" s="70"/>
    </row>
    <row r="2043" spans="15:15" x14ac:dyDescent="0.3">
      <c r="O2043" s="70"/>
    </row>
    <row r="2044" spans="15:15" x14ac:dyDescent="0.3">
      <c r="O2044" s="70"/>
    </row>
    <row r="2045" spans="15:15" x14ac:dyDescent="0.3">
      <c r="O2045" s="70"/>
    </row>
    <row r="2046" spans="15:15" x14ac:dyDescent="0.3">
      <c r="O2046" s="70"/>
    </row>
    <row r="2047" spans="15:15" x14ac:dyDescent="0.3">
      <c r="O2047" s="70"/>
    </row>
    <row r="2048" spans="15:15" x14ac:dyDescent="0.3">
      <c r="O2048" s="70"/>
    </row>
    <row r="2049" spans="15:15" x14ac:dyDescent="0.3">
      <c r="O2049" s="70"/>
    </row>
    <row r="2050" spans="15:15" x14ac:dyDescent="0.3">
      <c r="O2050" s="70"/>
    </row>
    <row r="2051" spans="15:15" x14ac:dyDescent="0.3">
      <c r="O2051" s="70"/>
    </row>
    <row r="2052" spans="15:15" x14ac:dyDescent="0.3">
      <c r="O2052" s="70"/>
    </row>
    <row r="2053" spans="15:15" x14ac:dyDescent="0.3">
      <c r="O2053" s="70"/>
    </row>
    <row r="2054" spans="15:15" x14ac:dyDescent="0.3">
      <c r="O2054" s="70"/>
    </row>
    <row r="2055" spans="15:15" x14ac:dyDescent="0.3">
      <c r="O2055" s="70"/>
    </row>
    <row r="2056" spans="15:15" x14ac:dyDescent="0.3">
      <c r="O2056" s="70"/>
    </row>
    <row r="2057" spans="15:15" x14ac:dyDescent="0.3">
      <c r="O2057" s="70"/>
    </row>
    <row r="2058" spans="15:15" x14ac:dyDescent="0.3">
      <c r="O2058" s="70"/>
    </row>
    <row r="2059" spans="15:15" x14ac:dyDescent="0.3">
      <c r="O2059" s="70"/>
    </row>
    <row r="2060" spans="15:15" x14ac:dyDescent="0.3">
      <c r="O2060" s="70"/>
    </row>
    <row r="2061" spans="15:15" x14ac:dyDescent="0.3">
      <c r="O2061" s="70"/>
    </row>
    <row r="2062" spans="15:15" x14ac:dyDescent="0.3">
      <c r="O2062" s="70"/>
    </row>
    <row r="2063" spans="15:15" x14ac:dyDescent="0.3">
      <c r="O2063" s="70"/>
    </row>
    <row r="2064" spans="15:15" x14ac:dyDescent="0.3">
      <c r="O2064" s="70"/>
    </row>
    <row r="2065" spans="15:15" x14ac:dyDescent="0.3">
      <c r="O2065" s="70"/>
    </row>
    <row r="2066" spans="15:15" x14ac:dyDescent="0.3">
      <c r="O2066" s="70"/>
    </row>
    <row r="2067" spans="15:15" x14ac:dyDescent="0.3">
      <c r="O2067" s="70"/>
    </row>
    <row r="2068" spans="15:15" x14ac:dyDescent="0.3">
      <c r="O2068" s="70"/>
    </row>
    <row r="2069" spans="15:15" x14ac:dyDescent="0.3">
      <c r="O2069" s="70"/>
    </row>
    <row r="2070" spans="15:15" x14ac:dyDescent="0.3">
      <c r="O2070" s="70"/>
    </row>
    <row r="2071" spans="15:15" x14ac:dyDescent="0.3">
      <c r="O2071" s="70"/>
    </row>
    <row r="2072" spans="15:15" x14ac:dyDescent="0.3">
      <c r="O2072" s="70"/>
    </row>
    <row r="2073" spans="15:15" x14ac:dyDescent="0.3">
      <c r="O2073" s="70"/>
    </row>
    <row r="2074" spans="15:15" x14ac:dyDescent="0.3">
      <c r="O2074" s="70"/>
    </row>
    <row r="2075" spans="15:15" x14ac:dyDescent="0.3">
      <c r="O2075" s="70"/>
    </row>
    <row r="2076" spans="15:15" x14ac:dyDescent="0.3">
      <c r="O2076" s="70"/>
    </row>
    <row r="2077" spans="15:15" x14ac:dyDescent="0.3">
      <c r="O2077" s="70"/>
    </row>
    <row r="2078" spans="15:15" x14ac:dyDescent="0.3">
      <c r="O2078" s="70"/>
    </row>
    <row r="2079" spans="15:15" x14ac:dyDescent="0.3">
      <c r="O2079" s="70"/>
    </row>
    <row r="2080" spans="15:15" x14ac:dyDescent="0.3">
      <c r="O2080" s="70"/>
    </row>
    <row r="2081" spans="15:15" x14ac:dyDescent="0.3">
      <c r="O2081" s="70"/>
    </row>
    <row r="2082" spans="15:15" x14ac:dyDescent="0.3">
      <c r="O2082" s="70"/>
    </row>
    <row r="2083" spans="15:15" x14ac:dyDescent="0.3">
      <c r="O2083" s="70"/>
    </row>
    <row r="2084" spans="15:15" x14ac:dyDescent="0.3">
      <c r="O2084" s="70"/>
    </row>
    <row r="2085" spans="15:15" x14ac:dyDescent="0.3">
      <c r="O2085" s="70"/>
    </row>
    <row r="2086" spans="15:15" x14ac:dyDescent="0.3">
      <c r="O2086" s="70"/>
    </row>
    <row r="2087" spans="15:15" x14ac:dyDescent="0.3">
      <c r="O2087" s="70"/>
    </row>
    <row r="2088" spans="15:15" x14ac:dyDescent="0.3">
      <c r="O2088" s="70"/>
    </row>
    <row r="2089" spans="15:15" x14ac:dyDescent="0.3">
      <c r="O2089" s="70"/>
    </row>
    <row r="2090" spans="15:15" x14ac:dyDescent="0.3">
      <c r="O2090" s="70"/>
    </row>
    <row r="2091" spans="15:15" x14ac:dyDescent="0.3">
      <c r="O2091" s="70"/>
    </row>
    <row r="2092" spans="15:15" x14ac:dyDescent="0.3">
      <c r="O2092" s="70"/>
    </row>
    <row r="2093" spans="15:15" x14ac:dyDescent="0.3">
      <c r="O2093" s="70"/>
    </row>
    <row r="2094" spans="15:15" x14ac:dyDescent="0.3">
      <c r="O2094" s="70"/>
    </row>
    <row r="2095" spans="15:15" x14ac:dyDescent="0.3">
      <c r="O2095" s="70"/>
    </row>
    <row r="2096" spans="15:15" x14ac:dyDescent="0.3">
      <c r="O2096" s="70"/>
    </row>
    <row r="2097" spans="15:15" x14ac:dyDescent="0.3">
      <c r="O2097" s="70"/>
    </row>
    <row r="2098" spans="15:15" x14ac:dyDescent="0.3">
      <c r="O2098" s="70"/>
    </row>
    <row r="2099" spans="15:15" x14ac:dyDescent="0.3">
      <c r="O2099" s="70"/>
    </row>
    <row r="2100" spans="15:15" x14ac:dyDescent="0.3">
      <c r="O2100" s="70"/>
    </row>
    <row r="2101" spans="15:15" x14ac:dyDescent="0.3">
      <c r="O2101" s="70"/>
    </row>
    <row r="2102" spans="15:15" x14ac:dyDescent="0.3">
      <c r="O2102" s="70"/>
    </row>
    <row r="2103" spans="15:15" x14ac:dyDescent="0.3">
      <c r="O2103" s="70"/>
    </row>
    <row r="2104" spans="15:15" x14ac:dyDescent="0.3">
      <c r="O2104" s="70"/>
    </row>
    <row r="2105" spans="15:15" x14ac:dyDescent="0.3">
      <c r="O2105" s="70"/>
    </row>
    <row r="2106" spans="15:15" x14ac:dyDescent="0.3">
      <c r="O2106" s="70"/>
    </row>
    <row r="2107" spans="15:15" x14ac:dyDescent="0.3">
      <c r="O2107" s="70"/>
    </row>
    <row r="2108" spans="15:15" x14ac:dyDescent="0.3">
      <c r="O2108" s="70"/>
    </row>
    <row r="2109" spans="15:15" x14ac:dyDescent="0.3">
      <c r="O2109" s="70"/>
    </row>
    <row r="2110" spans="15:15" x14ac:dyDescent="0.3">
      <c r="O2110" s="70"/>
    </row>
    <row r="2111" spans="15:15" x14ac:dyDescent="0.3">
      <c r="O2111" s="70"/>
    </row>
    <row r="2112" spans="15:15" x14ac:dyDescent="0.3">
      <c r="O2112" s="70"/>
    </row>
    <row r="2113" spans="15:15" x14ac:dyDescent="0.3">
      <c r="O2113" s="70"/>
    </row>
    <row r="2114" spans="15:15" x14ac:dyDescent="0.3">
      <c r="O2114" s="70"/>
    </row>
    <row r="2115" spans="15:15" x14ac:dyDescent="0.3">
      <c r="O2115" s="70"/>
    </row>
    <row r="2116" spans="15:15" x14ac:dyDescent="0.3">
      <c r="O2116" s="70"/>
    </row>
    <row r="2117" spans="15:15" x14ac:dyDescent="0.3">
      <c r="O2117" s="70"/>
    </row>
    <row r="2118" spans="15:15" x14ac:dyDescent="0.3">
      <c r="O2118" s="70"/>
    </row>
    <row r="2119" spans="15:15" x14ac:dyDescent="0.3">
      <c r="O2119" s="70"/>
    </row>
    <row r="2120" spans="15:15" x14ac:dyDescent="0.3">
      <c r="O2120" s="70"/>
    </row>
    <row r="2121" spans="15:15" x14ac:dyDescent="0.3">
      <c r="O2121" s="70"/>
    </row>
    <row r="2122" spans="15:15" x14ac:dyDescent="0.3">
      <c r="O2122" s="70"/>
    </row>
    <row r="2123" spans="15:15" x14ac:dyDescent="0.3">
      <c r="O2123" s="70"/>
    </row>
    <row r="2124" spans="15:15" x14ac:dyDescent="0.3">
      <c r="O2124" s="70"/>
    </row>
    <row r="2125" spans="15:15" x14ac:dyDescent="0.3">
      <c r="O2125" s="70"/>
    </row>
    <row r="2126" spans="15:15" x14ac:dyDescent="0.3">
      <c r="O2126" s="70"/>
    </row>
    <row r="2127" spans="15:15" x14ac:dyDescent="0.3">
      <c r="O2127" s="70"/>
    </row>
    <row r="2128" spans="15:15" x14ac:dyDescent="0.3">
      <c r="O2128" s="70"/>
    </row>
    <row r="2129" spans="15:15" x14ac:dyDescent="0.3">
      <c r="O2129" s="70"/>
    </row>
    <row r="2130" spans="15:15" x14ac:dyDescent="0.3">
      <c r="O2130" s="70"/>
    </row>
    <row r="2131" spans="15:15" x14ac:dyDescent="0.3">
      <c r="O2131" s="70"/>
    </row>
    <row r="2132" spans="15:15" x14ac:dyDescent="0.3">
      <c r="O2132" s="70"/>
    </row>
    <row r="2133" spans="15:15" x14ac:dyDescent="0.3">
      <c r="O2133" s="70"/>
    </row>
    <row r="2134" spans="15:15" x14ac:dyDescent="0.3">
      <c r="O2134" s="70"/>
    </row>
    <row r="2135" spans="15:15" x14ac:dyDescent="0.3">
      <c r="O2135" s="70"/>
    </row>
    <row r="2136" spans="15:15" x14ac:dyDescent="0.3">
      <c r="O2136" s="70"/>
    </row>
    <row r="2137" spans="15:15" x14ac:dyDescent="0.3">
      <c r="O2137" s="70"/>
    </row>
    <row r="2138" spans="15:15" x14ac:dyDescent="0.3">
      <c r="O2138" s="70"/>
    </row>
    <row r="2139" spans="15:15" x14ac:dyDescent="0.3">
      <c r="O2139" s="70"/>
    </row>
    <row r="2140" spans="15:15" x14ac:dyDescent="0.3">
      <c r="O2140" s="70"/>
    </row>
    <row r="2141" spans="15:15" x14ac:dyDescent="0.3">
      <c r="O2141" s="70"/>
    </row>
    <row r="2142" spans="15:15" x14ac:dyDescent="0.3">
      <c r="O2142" s="70"/>
    </row>
    <row r="2143" spans="15:15" x14ac:dyDescent="0.3">
      <c r="O2143" s="70"/>
    </row>
    <row r="2144" spans="15:15" x14ac:dyDescent="0.3">
      <c r="O2144" s="70"/>
    </row>
    <row r="2145" spans="15:15" x14ac:dyDescent="0.3">
      <c r="O2145" s="70"/>
    </row>
    <row r="2146" spans="15:15" x14ac:dyDescent="0.3">
      <c r="O2146" s="70"/>
    </row>
    <row r="2147" spans="15:15" x14ac:dyDescent="0.3">
      <c r="O2147" s="70"/>
    </row>
    <row r="2148" spans="15:15" x14ac:dyDescent="0.3">
      <c r="O2148" s="70"/>
    </row>
    <row r="2149" spans="15:15" x14ac:dyDescent="0.3">
      <c r="O2149" s="70"/>
    </row>
    <row r="2150" spans="15:15" x14ac:dyDescent="0.3">
      <c r="O2150" s="70"/>
    </row>
    <row r="2151" spans="15:15" x14ac:dyDescent="0.3">
      <c r="O2151" s="70"/>
    </row>
    <row r="2152" spans="15:15" x14ac:dyDescent="0.3">
      <c r="O2152" s="70"/>
    </row>
    <row r="2153" spans="15:15" x14ac:dyDescent="0.3">
      <c r="O2153" s="70"/>
    </row>
    <row r="2154" spans="15:15" x14ac:dyDescent="0.3">
      <c r="O2154" s="70"/>
    </row>
    <row r="2155" spans="15:15" x14ac:dyDescent="0.3">
      <c r="O2155" s="70"/>
    </row>
    <row r="2156" spans="15:15" x14ac:dyDescent="0.3">
      <c r="O2156" s="70"/>
    </row>
    <row r="2157" spans="15:15" x14ac:dyDescent="0.3">
      <c r="O2157" s="70"/>
    </row>
    <row r="2158" spans="15:15" x14ac:dyDescent="0.3">
      <c r="O2158" s="70"/>
    </row>
    <row r="2159" spans="15:15" x14ac:dyDescent="0.3">
      <c r="O2159" s="70"/>
    </row>
    <row r="2160" spans="15:15" x14ac:dyDescent="0.3">
      <c r="O2160" s="70"/>
    </row>
    <row r="2161" spans="15:15" x14ac:dyDescent="0.3">
      <c r="O2161" s="70"/>
    </row>
    <row r="2162" spans="15:15" x14ac:dyDescent="0.3">
      <c r="O2162" s="70"/>
    </row>
    <row r="2163" spans="15:15" x14ac:dyDescent="0.3">
      <c r="O2163" s="70"/>
    </row>
    <row r="2164" spans="15:15" x14ac:dyDescent="0.3">
      <c r="O2164" s="70"/>
    </row>
    <row r="2165" spans="15:15" x14ac:dyDescent="0.3">
      <c r="O2165" s="70"/>
    </row>
    <row r="2166" spans="15:15" x14ac:dyDescent="0.3">
      <c r="O2166" s="70"/>
    </row>
    <row r="2167" spans="15:15" x14ac:dyDescent="0.3">
      <c r="O2167" s="70"/>
    </row>
    <row r="2168" spans="15:15" x14ac:dyDescent="0.3">
      <c r="O2168" s="70"/>
    </row>
    <row r="2169" spans="15:15" x14ac:dyDescent="0.3">
      <c r="O2169" s="70"/>
    </row>
    <row r="2170" spans="15:15" x14ac:dyDescent="0.3">
      <c r="O2170" s="70"/>
    </row>
    <row r="2171" spans="15:15" x14ac:dyDescent="0.3">
      <c r="O2171" s="70"/>
    </row>
    <row r="2172" spans="15:15" x14ac:dyDescent="0.3">
      <c r="O2172" s="70"/>
    </row>
    <row r="2173" spans="15:15" x14ac:dyDescent="0.3">
      <c r="O2173" s="70"/>
    </row>
    <row r="2174" spans="15:15" x14ac:dyDescent="0.3">
      <c r="O2174" s="70"/>
    </row>
    <row r="2175" spans="15:15" x14ac:dyDescent="0.3">
      <c r="O2175" s="70"/>
    </row>
    <row r="2176" spans="15:15" x14ac:dyDescent="0.3">
      <c r="O2176" s="70"/>
    </row>
    <row r="2177" spans="15:15" x14ac:dyDescent="0.3">
      <c r="O2177" s="70"/>
    </row>
    <row r="2178" spans="15:15" x14ac:dyDescent="0.3">
      <c r="O2178" s="70"/>
    </row>
    <row r="2179" spans="15:15" x14ac:dyDescent="0.3">
      <c r="O2179" s="70"/>
    </row>
    <row r="2180" spans="15:15" x14ac:dyDescent="0.3">
      <c r="O2180" s="70"/>
    </row>
    <row r="2181" spans="15:15" x14ac:dyDescent="0.3">
      <c r="O2181" s="70"/>
    </row>
    <row r="2182" spans="15:15" x14ac:dyDescent="0.3">
      <c r="O2182" s="70"/>
    </row>
    <row r="2183" spans="15:15" x14ac:dyDescent="0.3">
      <c r="O2183" s="70"/>
    </row>
    <row r="2184" spans="15:15" x14ac:dyDescent="0.3">
      <c r="O2184" s="70"/>
    </row>
    <row r="2185" spans="15:15" x14ac:dyDescent="0.3">
      <c r="O2185" s="70"/>
    </row>
    <row r="2186" spans="15:15" x14ac:dyDescent="0.3">
      <c r="O2186" s="70"/>
    </row>
    <row r="2187" spans="15:15" x14ac:dyDescent="0.3">
      <c r="O2187" s="70"/>
    </row>
    <row r="2188" spans="15:15" x14ac:dyDescent="0.3">
      <c r="O2188" s="70"/>
    </row>
    <row r="2189" spans="15:15" x14ac:dyDescent="0.3">
      <c r="O2189" s="70"/>
    </row>
    <row r="2190" spans="15:15" x14ac:dyDescent="0.3">
      <c r="O2190" s="70"/>
    </row>
    <row r="2191" spans="15:15" x14ac:dyDescent="0.3">
      <c r="O2191" s="70"/>
    </row>
    <row r="2192" spans="15:15" x14ac:dyDescent="0.3">
      <c r="O2192" s="70"/>
    </row>
    <row r="2193" spans="15:15" x14ac:dyDescent="0.3">
      <c r="O2193" s="70"/>
    </row>
    <row r="2194" spans="15:15" x14ac:dyDescent="0.3">
      <c r="O2194" s="70"/>
    </row>
    <row r="2195" spans="15:15" x14ac:dyDescent="0.3">
      <c r="O2195" s="70"/>
    </row>
    <row r="2196" spans="15:15" x14ac:dyDescent="0.3">
      <c r="O2196" s="70"/>
    </row>
    <row r="2197" spans="15:15" x14ac:dyDescent="0.3">
      <c r="O2197" s="70"/>
    </row>
    <row r="2198" spans="15:15" x14ac:dyDescent="0.3">
      <c r="O2198" s="70"/>
    </row>
    <row r="2199" spans="15:15" x14ac:dyDescent="0.3">
      <c r="O2199" s="70"/>
    </row>
    <row r="2200" spans="15:15" x14ac:dyDescent="0.3">
      <c r="O2200" s="70"/>
    </row>
    <row r="2201" spans="15:15" x14ac:dyDescent="0.3">
      <c r="O2201" s="70"/>
    </row>
    <row r="2202" spans="15:15" x14ac:dyDescent="0.3">
      <c r="O2202" s="70"/>
    </row>
    <row r="2203" spans="15:15" x14ac:dyDescent="0.3">
      <c r="O2203" s="70"/>
    </row>
    <row r="2204" spans="15:15" x14ac:dyDescent="0.3">
      <c r="O2204" s="70"/>
    </row>
    <row r="2205" spans="15:15" x14ac:dyDescent="0.3">
      <c r="O2205" s="70"/>
    </row>
    <row r="2206" spans="15:15" x14ac:dyDescent="0.3">
      <c r="O2206" s="70"/>
    </row>
    <row r="2207" spans="15:15" x14ac:dyDescent="0.3">
      <c r="O2207" s="70"/>
    </row>
    <row r="2208" spans="15:15" x14ac:dyDescent="0.3">
      <c r="O2208" s="70"/>
    </row>
    <row r="2209" spans="15:15" x14ac:dyDescent="0.3">
      <c r="O2209" s="70"/>
    </row>
    <row r="2210" spans="15:15" x14ac:dyDescent="0.3">
      <c r="O2210" s="70"/>
    </row>
    <row r="2211" spans="15:15" x14ac:dyDescent="0.3">
      <c r="O2211" s="70"/>
    </row>
    <row r="2212" spans="15:15" x14ac:dyDescent="0.3">
      <c r="O2212" s="70"/>
    </row>
    <row r="2213" spans="15:15" x14ac:dyDescent="0.3">
      <c r="O2213" s="70"/>
    </row>
    <row r="2214" spans="15:15" x14ac:dyDescent="0.3">
      <c r="O2214" s="70"/>
    </row>
    <row r="2215" spans="15:15" x14ac:dyDescent="0.3">
      <c r="O2215" s="70"/>
    </row>
    <row r="2216" spans="15:15" x14ac:dyDescent="0.3">
      <c r="O2216" s="70"/>
    </row>
    <row r="2217" spans="15:15" x14ac:dyDescent="0.3">
      <c r="O2217" s="70"/>
    </row>
    <row r="2218" spans="15:15" x14ac:dyDescent="0.3">
      <c r="O2218" s="70"/>
    </row>
    <row r="2219" spans="15:15" x14ac:dyDescent="0.3">
      <c r="O2219" s="70"/>
    </row>
    <row r="2220" spans="15:15" x14ac:dyDescent="0.3">
      <c r="O2220" s="70"/>
    </row>
    <row r="2221" spans="15:15" x14ac:dyDescent="0.3">
      <c r="O2221" s="70"/>
    </row>
    <row r="2222" spans="15:15" x14ac:dyDescent="0.3">
      <c r="O2222" s="70"/>
    </row>
    <row r="2223" spans="15:15" x14ac:dyDescent="0.3">
      <c r="O2223" s="70"/>
    </row>
    <row r="2224" spans="15:15" x14ac:dyDescent="0.3">
      <c r="O2224" s="70"/>
    </row>
    <row r="2225" spans="15:15" x14ac:dyDescent="0.3">
      <c r="O2225" s="70"/>
    </row>
    <row r="2226" spans="15:15" x14ac:dyDescent="0.3">
      <c r="O2226" s="70"/>
    </row>
    <row r="2227" spans="15:15" x14ac:dyDescent="0.3">
      <c r="O2227" s="70"/>
    </row>
    <row r="2228" spans="15:15" x14ac:dyDescent="0.3">
      <c r="O2228" s="70"/>
    </row>
    <row r="2229" spans="15:15" x14ac:dyDescent="0.3">
      <c r="O2229" s="70"/>
    </row>
    <row r="2230" spans="15:15" x14ac:dyDescent="0.3">
      <c r="O2230" s="70"/>
    </row>
    <row r="2231" spans="15:15" x14ac:dyDescent="0.3">
      <c r="O2231" s="70"/>
    </row>
    <row r="2232" spans="15:15" x14ac:dyDescent="0.3">
      <c r="O2232" s="70"/>
    </row>
    <row r="2233" spans="15:15" x14ac:dyDescent="0.3">
      <c r="O2233" s="70"/>
    </row>
    <row r="2234" spans="15:15" x14ac:dyDescent="0.3">
      <c r="O2234" s="70"/>
    </row>
    <row r="2235" spans="15:15" x14ac:dyDescent="0.3">
      <c r="O2235" s="70"/>
    </row>
    <row r="2236" spans="15:15" x14ac:dyDescent="0.3">
      <c r="O2236" s="70"/>
    </row>
    <row r="2237" spans="15:15" x14ac:dyDescent="0.3">
      <c r="O2237" s="70"/>
    </row>
    <row r="2238" spans="15:15" x14ac:dyDescent="0.3">
      <c r="O2238" s="70"/>
    </row>
    <row r="2239" spans="15:15" x14ac:dyDescent="0.3">
      <c r="O2239" s="70"/>
    </row>
    <row r="2240" spans="15:15" x14ac:dyDescent="0.3">
      <c r="O2240" s="70"/>
    </row>
    <row r="2241" spans="15:15" x14ac:dyDescent="0.3">
      <c r="O2241" s="70"/>
    </row>
    <row r="2242" spans="15:15" x14ac:dyDescent="0.3">
      <c r="O2242" s="70"/>
    </row>
    <row r="2243" spans="15:15" x14ac:dyDescent="0.3">
      <c r="O2243" s="70"/>
    </row>
    <row r="2244" spans="15:15" x14ac:dyDescent="0.3">
      <c r="O2244" s="70"/>
    </row>
    <row r="2245" spans="15:15" x14ac:dyDescent="0.3">
      <c r="O2245" s="70"/>
    </row>
    <row r="2246" spans="15:15" x14ac:dyDescent="0.3">
      <c r="O2246" s="70"/>
    </row>
    <row r="2247" spans="15:15" x14ac:dyDescent="0.3">
      <c r="O2247" s="70"/>
    </row>
    <row r="2248" spans="15:15" x14ac:dyDescent="0.3">
      <c r="O2248" s="70"/>
    </row>
    <row r="2249" spans="15:15" x14ac:dyDescent="0.3">
      <c r="O2249" s="70"/>
    </row>
    <row r="2250" spans="15:15" x14ac:dyDescent="0.3">
      <c r="O2250" s="70"/>
    </row>
    <row r="2251" spans="15:15" x14ac:dyDescent="0.3">
      <c r="O2251" s="70"/>
    </row>
    <row r="2252" spans="15:15" x14ac:dyDescent="0.3">
      <c r="O2252" s="70"/>
    </row>
    <row r="2253" spans="15:15" x14ac:dyDescent="0.3">
      <c r="O2253" s="70"/>
    </row>
    <row r="2254" spans="15:15" x14ac:dyDescent="0.3">
      <c r="O2254" s="70"/>
    </row>
    <row r="2255" spans="15:15" x14ac:dyDescent="0.3">
      <c r="O2255" s="70"/>
    </row>
    <row r="2256" spans="15:15" x14ac:dyDescent="0.3">
      <c r="O2256" s="70"/>
    </row>
    <row r="2257" spans="15:15" x14ac:dyDescent="0.3">
      <c r="O2257" s="70"/>
    </row>
    <row r="2258" spans="15:15" x14ac:dyDescent="0.3">
      <c r="O2258" s="70"/>
    </row>
    <row r="2259" spans="15:15" x14ac:dyDescent="0.3">
      <c r="O2259" s="70"/>
    </row>
    <row r="2260" spans="15:15" x14ac:dyDescent="0.3">
      <c r="O2260" s="70"/>
    </row>
    <row r="2261" spans="15:15" x14ac:dyDescent="0.3">
      <c r="O2261" s="70"/>
    </row>
    <row r="2262" spans="15:15" x14ac:dyDescent="0.3">
      <c r="O2262" s="70"/>
    </row>
    <row r="2263" spans="15:15" x14ac:dyDescent="0.3">
      <c r="O2263" s="70"/>
    </row>
    <row r="2264" spans="15:15" x14ac:dyDescent="0.3">
      <c r="O2264" s="70"/>
    </row>
    <row r="2265" spans="15:15" x14ac:dyDescent="0.3">
      <c r="O2265" s="70"/>
    </row>
    <row r="2266" spans="15:15" x14ac:dyDescent="0.3">
      <c r="O2266" s="70"/>
    </row>
    <row r="2267" spans="15:15" x14ac:dyDescent="0.3">
      <c r="O2267" s="70"/>
    </row>
    <row r="2268" spans="15:15" x14ac:dyDescent="0.3">
      <c r="O2268" s="70"/>
    </row>
    <row r="2269" spans="15:15" x14ac:dyDescent="0.3">
      <c r="O2269" s="70"/>
    </row>
    <row r="2270" spans="15:15" x14ac:dyDescent="0.3">
      <c r="O2270" s="70"/>
    </row>
    <row r="2271" spans="15:15" x14ac:dyDescent="0.3">
      <c r="O2271" s="70"/>
    </row>
    <row r="2272" spans="15:15" x14ac:dyDescent="0.3">
      <c r="O2272" s="70"/>
    </row>
    <row r="2273" spans="15:15" x14ac:dyDescent="0.3">
      <c r="O2273" s="70"/>
    </row>
    <row r="2274" spans="15:15" x14ac:dyDescent="0.3">
      <c r="O2274" s="70"/>
    </row>
    <row r="2275" spans="15:15" x14ac:dyDescent="0.3">
      <c r="O2275" s="70"/>
    </row>
    <row r="2276" spans="15:15" x14ac:dyDescent="0.3">
      <c r="O2276" s="70"/>
    </row>
    <row r="2277" spans="15:15" x14ac:dyDescent="0.3">
      <c r="O2277" s="70"/>
    </row>
    <row r="2278" spans="15:15" x14ac:dyDescent="0.3">
      <c r="O2278" s="70"/>
    </row>
    <row r="2279" spans="15:15" x14ac:dyDescent="0.3">
      <c r="O2279" s="70"/>
    </row>
    <row r="2280" spans="15:15" x14ac:dyDescent="0.3">
      <c r="O2280" s="70"/>
    </row>
    <row r="2281" spans="15:15" x14ac:dyDescent="0.3">
      <c r="O2281" s="70"/>
    </row>
    <row r="2282" spans="15:15" x14ac:dyDescent="0.3">
      <c r="O2282" s="70"/>
    </row>
    <row r="2283" spans="15:15" x14ac:dyDescent="0.3">
      <c r="O2283" s="70"/>
    </row>
    <row r="2284" spans="15:15" x14ac:dyDescent="0.3">
      <c r="O2284" s="70"/>
    </row>
    <row r="2285" spans="15:15" x14ac:dyDescent="0.3">
      <c r="O2285" s="70"/>
    </row>
    <row r="2286" spans="15:15" x14ac:dyDescent="0.3">
      <c r="O2286" s="70"/>
    </row>
    <row r="2287" spans="15:15" x14ac:dyDescent="0.3">
      <c r="O2287" s="70"/>
    </row>
    <row r="2288" spans="15:15" x14ac:dyDescent="0.3">
      <c r="O2288" s="70"/>
    </row>
    <row r="2289" spans="15:15" x14ac:dyDescent="0.3">
      <c r="O2289" s="70"/>
    </row>
    <row r="2290" spans="15:15" x14ac:dyDescent="0.3">
      <c r="O2290" s="70"/>
    </row>
    <row r="2291" spans="15:15" x14ac:dyDescent="0.3">
      <c r="O2291" s="70"/>
    </row>
    <row r="2292" spans="15:15" x14ac:dyDescent="0.3">
      <c r="O2292" s="70"/>
    </row>
    <row r="2293" spans="15:15" x14ac:dyDescent="0.3">
      <c r="O2293" s="70"/>
    </row>
    <row r="2294" spans="15:15" x14ac:dyDescent="0.3">
      <c r="O2294" s="70"/>
    </row>
    <row r="2295" spans="15:15" x14ac:dyDescent="0.3">
      <c r="O2295" s="70"/>
    </row>
    <row r="2296" spans="15:15" x14ac:dyDescent="0.3">
      <c r="O2296" s="70"/>
    </row>
    <row r="2297" spans="15:15" x14ac:dyDescent="0.3">
      <c r="O2297" s="70"/>
    </row>
    <row r="2298" spans="15:15" x14ac:dyDescent="0.3">
      <c r="O2298" s="70"/>
    </row>
    <row r="2299" spans="15:15" x14ac:dyDescent="0.3">
      <c r="O2299" s="70"/>
    </row>
    <row r="2300" spans="15:15" x14ac:dyDescent="0.3">
      <c r="O2300" s="70"/>
    </row>
    <row r="2301" spans="15:15" x14ac:dyDescent="0.3">
      <c r="O2301" s="70"/>
    </row>
    <row r="2302" spans="15:15" x14ac:dyDescent="0.3">
      <c r="O2302" s="70"/>
    </row>
    <row r="2303" spans="15:15" x14ac:dyDescent="0.3">
      <c r="O2303" s="70"/>
    </row>
    <row r="2304" spans="15:15" x14ac:dyDescent="0.3">
      <c r="O2304" s="70"/>
    </row>
    <row r="2305" spans="15:15" x14ac:dyDescent="0.3">
      <c r="O2305" s="70"/>
    </row>
    <row r="2306" spans="15:15" x14ac:dyDescent="0.3">
      <c r="O2306" s="70"/>
    </row>
    <row r="2307" spans="15:15" x14ac:dyDescent="0.3">
      <c r="O2307" s="70"/>
    </row>
    <row r="2308" spans="15:15" x14ac:dyDescent="0.3">
      <c r="O2308" s="70"/>
    </row>
    <row r="2309" spans="15:15" x14ac:dyDescent="0.3">
      <c r="O2309" s="70"/>
    </row>
    <row r="2310" spans="15:15" x14ac:dyDescent="0.3">
      <c r="O2310" s="70"/>
    </row>
    <row r="2311" spans="15:15" x14ac:dyDescent="0.3">
      <c r="O2311" s="70"/>
    </row>
    <row r="2312" spans="15:15" x14ac:dyDescent="0.3">
      <c r="O2312" s="70"/>
    </row>
    <row r="2313" spans="15:15" x14ac:dyDescent="0.3">
      <c r="O2313" s="70"/>
    </row>
    <row r="2314" spans="15:15" x14ac:dyDescent="0.3">
      <c r="O2314" s="70"/>
    </row>
    <row r="2315" spans="15:15" x14ac:dyDescent="0.3">
      <c r="O2315" s="70"/>
    </row>
    <row r="2316" spans="15:15" x14ac:dyDescent="0.3">
      <c r="O2316" s="70"/>
    </row>
    <row r="2317" spans="15:15" x14ac:dyDescent="0.3">
      <c r="O2317" s="70"/>
    </row>
    <row r="2318" spans="15:15" x14ac:dyDescent="0.3">
      <c r="O2318" s="70"/>
    </row>
    <row r="2319" spans="15:15" x14ac:dyDescent="0.3">
      <c r="O2319" s="70"/>
    </row>
    <row r="2320" spans="15:15" x14ac:dyDescent="0.3">
      <c r="O2320" s="70"/>
    </row>
    <row r="2321" spans="15:15" x14ac:dyDescent="0.3">
      <c r="O2321" s="70"/>
    </row>
    <row r="2322" spans="15:15" x14ac:dyDescent="0.3">
      <c r="O2322" s="70"/>
    </row>
    <row r="2323" spans="15:15" x14ac:dyDescent="0.3">
      <c r="O2323" s="70"/>
    </row>
    <row r="2324" spans="15:15" x14ac:dyDescent="0.3">
      <c r="O2324" s="70"/>
    </row>
    <row r="2325" spans="15:15" x14ac:dyDescent="0.3">
      <c r="O2325" s="70"/>
    </row>
    <row r="2326" spans="15:15" x14ac:dyDescent="0.3">
      <c r="O2326" s="70"/>
    </row>
    <row r="2327" spans="15:15" x14ac:dyDescent="0.3">
      <c r="O2327" s="70"/>
    </row>
    <row r="2328" spans="15:15" x14ac:dyDescent="0.3">
      <c r="O2328" s="70"/>
    </row>
    <row r="2329" spans="15:15" x14ac:dyDescent="0.3">
      <c r="O2329" s="70"/>
    </row>
    <row r="2330" spans="15:15" x14ac:dyDescent="0.3">
      <c r="O2330" s="70"/>
    </row>
    <row r="2331" spans="15:15" x14ac:dyDescent="0.3">
      <c r="O2331" s="70"/>
    </row>
    <row r="2332" spans="15:15" x14ac:dyDescent="0.3">
      <c r="O2332" s="70"/>
    </row>
    <row r="2333" spans="15:15" x14ac:dyDescent="0.3">
      <c r="O2333" s="70"/>
    </row>
    <row r="2334" spans="15:15" x14ac:dyDescent="0.3">
      <c r="O2334" s="70"/>
    </row>
    <row r="2335" spans="15:15" x14ac:dyDescent="0.3">
      <c r="O2335" s="70"/>
    </row>
    <row r="2336" spans="15:15" x14ac:dyDescent="0.3">
      <c r="O2336" s="70"/>
    </row>
    <row r="2337" spans="15:15" x14ac:dyDescent="0.3">
      <c r="O2337" s="70"/>
    </row>
    <row r="2338" spans="15:15" x14ac:dyDescent="0.3">
      <c r="O2338" s="70"/>
    </row>
    <row r="2339" spans="15:15" x14ac:dyDescent="0.3">
      <c r="O2339" s="70"/>
    </row>
    <row r="2340" spans="15:15" x14ac:dyDescent="0.3">
      <c r="O2340" s="70"/>
    </row>
    <row r="2341" spans="15:15" x14ac:dyDescent="0.3">
      <c r="O2341" s="70"/>
    </row>
    <row r="2342" spans="15:15" x14ac:dyDescent="0.3">
      <c r="O2342" s="70"/>
    </row>
    <row r="2343" spans="15:15" x14ac:dyDescent="0.3">
      <c r="O2343" s="70"/>
    </row>
    <row r="2344" spans="15:15" x14ac:dyDescent="0.3">
      <c r="O2344" s="70"/>
    </row>
    <row r="2345" spans="15:15" x14ac:dyDescent="0.3">
      <c r="O2345" s="70"/>
    </row>
    <row r="2346" spans="15:15" x14ac:dyDescent="0.3">
      <c r="O2346" s="70"/>
    </row>
    <row r="2347" spans="15:15" x14ac:dyDescent="0.3">
      <c r="O2347" s="70"/>
    </row>
    <row r="2348" spans="15:15" x14ac:dyDescent="0.3">
      <c r="O2348" s="70"/>
    </row>
    <row r="2349" spans="15:15" x14ac:dyDescent="0.3">
      <c r="O2349" s="70"/>
    </row>
    <row r="2350" spans="15:15" x14ac:dyDescent="0.3">
      <c r="O2350" s="70"/>
    </row>
    <row r="2351" spans="15:15" x14ac:dyDescent="0.3">
      <c r="O2351" s="70"/>
    </row>
    <row r="2352" spans="15:15" x14ac:dyDescent="0.3">
      <c r="O2352" s="70"/>
    </row>
    <row r="2353" spans="15:15" x14ac:dyDescent="0.3">
      <c r="O2353" s="70"/>
    </row>
    <row r="2354" spans="15:15" x14ac:dyDescent="0.3">
      <c r="O2354" s="70"/>
    </row>
    <row r="2355" spans="15:15" x14ac:dyDescent="0.3">
      <c r="O2355" s="70"/>
    </row>
    <row r="2356" spans="15:15" x14ac:dyDescent="0.3">
      <c r="O2356" s="70"/>
    </row>
    <row r="2357" spans="15:15" x14ac:dyDescent="0.3">
      <c r="O2357" s="70"/>
    </row>
    <row r="2358" spans="15:15" x14ac:dyDescent="0.3">
      <c r="O2358" s="70"/>
    </row>
    <row r="2359" spans="15:15" x14ac:dyDescent="0.3">
      <c r="O2359" s="70"/>
    </row>
    <row r="2360" spans="15:15" x14ac:dyDescent="0.3">
      <c r="O2360" s="70"/>
    </row>
    <row r="2361" spans="15:15" x14ac:dyDescent="0.3">
      <c r="O2361" s="70"/>
    </row>
    <row r="2362" spans="15:15" x14ac:dyDescent="0.3">
      <c r="O2362" s="70"/>
    </row>
    <row r="2363" spans="15:15" x14ac:dyDescent="0.3">
      <c r="O2363" s="70"/>
    </row>
    <row r="2364" spans="15:15" x14ac:dyDescent="0.3">
      <c r="O2364" s="70"/>
    </row>
    <row r="2365" spans="15:15" x14ac:dyDescent="0.3">
      <c r="O2365" s="70"/>
    </row>
    <row r="2366" spans="15:15" x14ac:dyDescent="0.3">
      <c r="O2366" s="70"/>
    </row>
    <row r="2367" spans="15:15" x14ac:dyDescent="0.3">
      <c r="O2367" s="70"/>
    </row>
    <row r="2368" spans="15:15" x14ac:dyDescent="0.3">
      <c r="O2368" s="70"/>
    </row>
    <row r="2369" spans="15:15" x14ac:dyDescent="0.3">
      <c r="O2369" s="70"/>
    </row>
    <row r="2370" spans="15:15" x14ac:dyDescent="0.3">
      <c r="O2370" s="70"/>
    </row>
    <row r="2371" spans="15:15" x14ac:dyDescent="0.3">
      <c r="O2371" s="70"/>
    </row>
    <row r="2372" spans="15:15" x14ac:dyDescent="0.3">
      <c r="O2372" s="70"/>
    </row>
    <row r="2373" spans="15:15" x14ac:dyDescent="0.3">
      <c r="O2373" s="70"/>
    </row>
    <row r="2374" spans="15:15" x14ac:dyDescent="0.3">
      <c r="O2374" s="70"/>
    </row>
    <row r="2375" spans="15:15" x14ac:dyDescent="0.3">
      <c r="O2375" s="70"/>
    </row>
    <row r="2376" spans="15:15" x14ac:dyDescent="0.3">
      <c r="O2376" s="70"/>
    </row>
    <row r="2377" spans="15:15" x14ac:dyDescent="0.3">
      <c r="O2377" s="70"/>
    </row>
    <row r="2378" spans="15:15" x14ac:dyDescent="0.3">
      <c r="O2378" s="70"/>
    </row>
    <row r="2379" spans="15:15" x14ac:dyDescent="0.3">
      <c r="O2379" s="70"/>
    </row>
    <row r="2380" spans="15:15" x14ac:dyDescent="0.3">
      <c r="O2380" s="70"/>
    </row>
    <row r="2381" spans="15:15" x14ac:dyDescent="0.3">
      <c r="O2381" s="70"/>
    </row>
    <row r="2382" spans="15:15" x14ac:dyDescent="0.3">
      <c r="O2382" s="70"/>
    </row>
    <row r="2383" spans="15:15" x14ac:dyDescent="0.3">
      <c r="O2383" s="70"/>
    </row>
    <row r="2384" spans="15:15" x14ac:dyDescent="0.3">
      <c r="O2384" s="70"/>
    </row>
    <row r="2385" spans="15:15" x14ac:dyDescent="0.3">
      <c r="O2385" s="70"/>
    </row>
    <row r="2386" spans="15:15" x14ac:dyDescent="0.3">
      <c r="O2386" s="70"/>
    </row>
    <row r="2387" spans="15:15" x14ac:dyDescent="0.3">
      <c r="O2387" s="70"/>
    </row>
    <row r="2388" spans="15:15" x14ac:dyDescent="0.3">
      <c r="O2388" s="70"/>
    </row>
    <row r="2389" spans="15:15" x14ac:dyDescent="0.3">
      <c r="O2389" s="70"/>
    </row>
    <row r="2390" spans="15:15" x14ac:dyDescent="0.3">
      <c r="O2390" s="70"/>
    </row>
    <row r="2391" spans="15:15" x14ac:dyDescent="0.3">
      <c r="O2391" s="70"/>
    </row>
    <row r="2392" spans="15:15" x14ac:dyDescent="0.3">
      <c r="O2392" s="70"/>
    </row>
    <row r="2393" spans="15:15" x14ac:dyDescent="0.3">
      <c r="O2393" s="70"/>
    </row>
    <row r="2394" spans="15:15" x14ac:dyDescent="0.3">
      <c r="O2394" s="70"/>
    </row>
    <row r="2395" spans="15:15" x14ac:dyDescent="0.3">
      <c r="O2395" s="70"/>
    </row>
    <row r="2396" spans="15:15" x14ac:dyDescent="0.3">
      <c r="O2396" s="70"/>
    </row>
    <row r="2397" spans="15:15" x14ac:dyDescent="0.3">
      <c r="O2397" s="70"/>
    </row>
    <row r="2398" spans="15:15" x14ac:dyDescent="0.3">
      <c r="O2398" s="70"/>
    </row>
    <row r="2399" spans="15:15" x14ac:dyDescent="0.3">
      <c r="O2399" s="70"/>
    </row>
    <row r="2400" spans="15:15" x14ac:dyDescent="0.3">
      <c r="O2400" s="70"/>
    </row>
    <row r="2401" spans="15:15" x14ac:dyDescent="0.3">
      <c r="O2401" s="70"/>
    </row>
    <row r="2402" spans="15:15" x14ac:dyDescent="0.3">
      <c r="O2402" s="70"/>
    </row>
    <row r="2403" spans="15:15" x14ac:dyDescent="0.3">
      <c r="O2403" s="70"/>
    </row>
    <row r="2404" spans="15:15" x14ac:dyDescent="0.3">
      <c r="O2404" s="70"/>
    </row>
    <row r="2405" spans="15:15" x14ac:dyDescent="0.3">
      <c r="O2405" s="70"/>
    </row>
    <row r="2406" spans="15:15" x14ac:dyDescent="0.3">
      <c r="O2406" s="70"/>
    </row>
    <row r="2407" spans="15:15" x14ac:dyDescent="0.3">
      <c r="O2407" s="70"/>
    </row>
    <row r="2408" spans="15:15" x14ac:dyDescent="0.3">
      <c r="O2408" s="70"/>
    </row>
    <row r="2409" spans="15:15" x14ac:dyDescent="0.3">
      <c r="O2409" s="70"/>
    </row>
    <row r="2410" spans="15:15" x14ac:dyDescent="0.3">
      <c r="O2410" s="70"/>
    </row>
    <row r="2411" spans="15:15" x14ac:dyDescent="0.3">
      <c r="O2411" s="70"/>
    </row>
    <row r="2412" spans="15:15" x14ac:dyDescent="0.3">
      <c r="O2412" s="70"/>
    </row>
    <row r="2413" spans="15:15" x14ac:dyDescent="0.3">
      <c r="O2413" s="70"/>
    </row>
    <row r="2414" spans="15:15" x14ac:dyDescent="0.3">
      <c r="O2414" s="70"/>
    </row>
    <row r="2415" spans="15:15" x14ac:dyDescent="0.3">
      <c r="O2415" s="70"/>
    </row>
    <row r="2416" spans="15:15" x14ac:dyDescent="0.3">
      <c r="O2416" s="70"/>
    </row>
    <row r="2417" spans="15:15" x14ac:dyDescent="0.3">
      <c r="O2417" s="70"/>
    </row>
    <row r="2418" spans="15:15" x14ac:dyDescent="0.3">
      <c r="O2418" s="70"/>
    </row>
    <row r="2419" spans="15:15" x14ac:dyDescent="0.3">
      <c r="O2419" s="70"/>
    </row>
    <row r="2420" spans="15:15" x14ac:dyDescent="0.3">
      <c r="O2420" s="70"/>
    </row>
    <row r="2421" spans="15:15" x14ac:dyDescent="0.3">
      <c r="O2421" s="70"/>
    </row>
    <row r="2422" spans="15:15" x14ac:dyDescent="0.3">
      <c r="O2422" s="70"/>
    </row>
    <row r="2423" spans="15:15" x14ac:dyDescent="0.3">
      <c r="O2423" s="70"/>
    </row>
    <row r="2424" spans="15:15" x14ac:dyDescent="0.3">
      <c r="O2424" s="70"/>
    </row>
    <row r="2425" spans="15:15" x14ac:dyDescent="0.3">
      <c r="O2425" s="70"/>
    </row>
    <row r="2426" spans="15:15" x14ac:dyDescent="0.3">
      <c r="O2426" s="70"/>
    </row>
    <row r="2427" spans="15:15" x14ac:dyDescent="0.3">
      <c r="O2427" s="70"/>
    </row>
    <row r="2428" spans="15:15" x14ac:dyDescent="0.3">
      <c r="O2428" s="70"/>
    </row>
    <row r="2429" spans="15:15" x14ac:dyDescent="0.3">
      <c r="O2429" s="70"/>
    </row>
    <row r="2430" spans="15:15" x14ac:dyDescent="0.3">
      <c r="O2430" s="70"/>
    </row>
    <row r="2431" spans="15:15" x14ac:dyDescent="0.3">
      <c r="O2431" s="70"/>
    </row>
    <row r="2432" spans="15:15" x14ac:dyDescent="0.3">
      <c r="O2432" s="70"/>
    </row>
    <row r="2433" spans="15:15" x14ac:dyDescent="0.3">
      <c r="O2433" s="70"/>
    </row>
    <row r="2434" spans="15:15" x14ac:dyDescent="0.3">
      <c r="O2434" s="70"/>
    </row>
    <row r="2435" spans="15:15" x14ac:dyDescent="0.3">
      <c r="O2435" s="70"/>
    </row>
    <row r="2436" spans="15:15" x14ac:dyDescent="0.3">
      <c r="O2436" s="70"/>
    </row>
    <row r="2437" spans="15:15" x14ac:dyDescent="0.3">
      <c r="O2437" s="70"/>
    </row>
    <row r="2438" spans="15:15" x14ac:dyDescent="0.3">
      <c r="O2438" s="70"/>
    </row>
    <row r="2439" spans="15:15" x14ac:dyDescent="0.3">
      <c r="O2439" s="70"/>
    </row>
    <row r="2440" spans="15:15" x14ac:dyDescent="0.3">
      <c r="O2440" s="70"/>
    </row>
    <row r="2441" spans="15:15" x14ac:dyDescent="0.3">
      <c r="O2441" s="70"/>
    </row>
    <row r="2442" spans="15:15" x14ac:dyDescent="0.3">
      <c r="O2442" s="70"/>
    </row>
    <row r="2443" spans="15:15" x14ac:dyDescent="0.3">
      <c r="O2443" s="70"/>
    </row>
    <row r="2444" spans="15:15" x14ac:dyDescent="0.3">
      <c r="O2444" s="70"/>
    </row>
    <row r="2445" spans="15:15" x14ac:dyDescent="0.3">
      <c r="O2445" s="70"/>
    </row>
    <row r="2446" spans="15:15" x14ac:dyDescent="0.3">
      <c r="O2446" s="70"/>
    </row>
    <row r="2447" spans="15:15" x14ac:dyDescent="0.3">
      <c r="O2447" s="70"/>
    </row>
    <row r="2448" spans="15:15" x14ac:dyDescent="0.3">
      <c r="O2448" s="70"/>
    </row>
    <row r="2449" spans="15:15" x14ac:dyDescent="0.3">
      <c r="O2449" s="70"/>
    </row>
    <row r="2450" spans="15:15" x14ac:dyDescent="0.3">
      <c r="O2450" s="70"/>
    </row>
    <row r="2451" spans="15:15" x14ac:dyDescent="0.3">
      <c r="O2451" s="70"/>
    </row>
    <row r="2452" spans="15:15" x14ac:dyDescent="0.3">
      <c r="O2452" s="70"/>
    </row>
    <row r="2453" spans="15:15" x14ac:dyDescent="0.3">
      <c r="O2453" s="70"/>
    </row>
    <row r="2454" spans="15:15" x14ac:dyDescent="0.3">
      <c r="O2454" s="70"/>
    </row>
    <row r="2455" spans="15:15" x14ac:dyDescent="0.3">
      <c r="O2455" s="70"/>
    </row>
    <row r="2456" spans="15:15" x14ac:dyDescent="0.3">
      <c r="O2456" s="70"/>
    </row>
    <row r="2457" spans="15:15" x14ac:dyDescent="0.3">
      <c r="O2457" s="70"/>
    </row>
    <row r="2458" spans="15:15" x14ac:dyDescent="0.3">
      <c r="O2458" s="70"/>
    </row>
    <row r="2459" spans="15:15" x14ac:dyDescent="0.3">
      <c r="O2459" s="70"/>
    </row>
    <row r="2460" spans="15:15" x14ac:dyDescent="0.3">
      <c r="O2460" s="70"/>
    </row>
    <row r="2461" spans="15:15" x14ac:dyDescent="0.3">
      <c r="O2461" s="70"/>
    </row>
    <row r="2462" spans="15:15" x14ac:dyDescent="0.3">
      <c r="O2462" s="70"/>
    </row>
    <row r="2463" spans="15:15" x14ac:dyDescent="0.3">
      <c r="O2463" s="70"/>
    </row>
    <row r="2464" spans="15:15" x14ac:dyDescent="0.3">
      <c r="O2464" s="70"/>
    </row>
    <row r="2465" spans="15:15" x14ac:dyDescent="0.3">
      <c r="O2465" s="70"/>
    </row>
    <row r="2466" spans="15:15" x14ac:dyDescent="0.3">
      <c r="O2466" s="70"/>
    </row>
    <row r="2467" spans="15:15" x14ac:dyDescent="0.3">
      <c r="O2467" s="70"/>
    </row>
    <row r="2468" spans="15:15" x14ac:dyDescent="0.3">
      <c r="O2468" s="70"/>
    </row>
    <row r="2469" spans="15:15" x14ac:dyDescent="0.3">
      <c r="O2469" s="70"/>
    </row>
    <row r="2470" spans="15:15" x14ac:dyDescent="0.3">
      <c r="O2470" s="70"/>
    </row>
    <row r="2471" spans="15:15" x14ac:dyDescent="0.3">
      <c r="O2471" s="70"/>
    </row>
    <row r="2472" spans="15:15" x14ac:dyDescent="0.3">
      <c r="O2472" s="70"/>
    </row>
    <row r="2473" spans="15:15" x14ac:dyDescent="0.3">
      <c r="O2473" s="70"/>
    </row>
    <row r="2474" spans="15:15" x14ac:dyDescent="0.3">
      <c r="O2474" s="70"/>
    </row>
    <row r="2475" spans="15:15" x14ac:dyDescent="0.3">
      <c r="O2475" s="70"/>
    </row>
    <row r="2476" spans="15:15" x14ac:dyDescent="0.3">
      <c r="O2476" s="70"/>
    </row>
    <row r="2477" spans="15:15" x14ac:dyDescent="0.3">
      <c r="O2477" s="70"/>
    </row>
    <row r="2478" spans="15:15" x14ac:dyDescent="0.3">
      <c r="O2478" s="70"/>
    </row>
    <row r="2479" spans="15:15" x14ac:dyDescent="0.3">
      <c r="O2479" s="70"/>
    </row>
    <row r="2480" spans="15:15" x14ac:dyDescent="0.3">
      <c r="O2480" s="70"/>
    </row>
    <row r="2481" spans="15:15" x14ac:dyDescent="0.3">
      <c r="O2481" s="70"/>
    </row>
    <row r="2482" spans="15:15" x14ac:dyDescent="0.3">
      <c r="O2482" s="70"/>
    </row>
    <row r="2483" spans="15:15" x14ac:dyDescent="0.3">
      <c r="O2483" s="70"/>
    </row>
    <row r="2484" spans="15:15" x14ac:dyDescent="0.3">
      <c r="O2484" s="70"/>
    </row>
    <row r="2485" spans="15:15" x14ac:dyDescent="0.3">
      <c r="O2485" s="70"/>
    </row>
    <row r="2486" spans="15:15" x14ac:dyDescent="0.3">
      <c r="O2486" s="70"/>
    </row>
    <row r="2487" spans="15:15" x14ac:dyDescent="0.3">
      <c r="O2487" s="70"/>
    </row>
    <row r="2488" spans="15:15" x14ac:dyDescent="0.3">
      <c r="O2488" s="70"/>
    </row>
    <row r="2489" spans="15:15" x14ac:dyDescent="0.3">
      <c r="O2489" s="70"/>
    </row>
    <row r="2490" spans="15:15" x14ac:dyDescent="0.3">
      <c r="O2490" s="70"/>
    </row>
    <row r="2491" spans="15:15" x14ac:dyDescent="0.3">
      <c r="O2491" s="70"/>
    </row>
    <row r="2492" spans="15:15" x14ac:dyDescent="0.3">
      <c r="O2492" s="70"/>
    </row>
    <row r="2493" spans="15:15" x14ac:dyDescent="0.3">
      <c r="O2493" s="70"/>
    </row>
    <row r="2494" spans="15:15" x14ac:dyDescent="0.3">
      <c r="O2494" s="70"/>
    </row>
    <row r="2495" spans="15:15" x14ac:dyDescent="0.3">
      <c r="O2495" s="70"/>
    </row>
    <row r="2496" spans="15:15" x14ac:dyDescent="0.3">
      <c r="O2496" s="70"/>
    </row>
    <row r="2497" spans="15:15" x14ac:dyDescent="0.3">
      <c r="O2497" s="70"/>
    </row>
    <row r="2498" spans="15:15" x14ac:dyDescent="0.3">
      <c r="O2498" s="70"/>
    </row>
    <row r="2499" spans="15:15" x14ac:dyDescent="0.3">
      <c r="O2499" s="70"/>
    </row>
    <row r="2500" spans="15:15" x14ac:dyDescent="0.3">
      <c r="O2500" s="70"/>
    </row>
    <row r="2501" spans="15:15" x14ac:dyDescent="0.3">
      <c r="O2501" s="70"/>
    </row>
    <row r="2502" spans="15:15" x14ac:dyDescent="0.3">
      <c r="O2502" s="70"/>
    </row>
    <row r="2503" spans="15:15" x14ac:dyDescent="0.3">
      <c r="O2503" s="70"/>
    </row>
    <row r="2504" spans="15:15" x14ac:dyDescent="0.3">
      <c r="O2504" s="70"/>
    </row>
    <row r="2505" spans="15:15" x14ac:dyDescent="0.3">
      <c r="O2505" s="70"/>
    </row>
    <row r="2506" spans="15:15" x14ac:dyDescent="0.3">
      <c r="O2506" s="70"/>
    </row>
    <row r="2507" spans="15:15" x14ac:dyDescent="0.3">
      <c r="O2507" s="70"/>
    </row>
    <row r="2508" spans="15:15" x14ac:dyDescent="0.3">
      <c r="O2508" s="70"/>
    </row>
    <row r="2509" spans="15:15" x14ac:dyDescent="0.3">
      <c r="O2509" s="70"/>
    </row>
    <row r="2510" spans="15:15" x14ac:dyDescent="0.3">
      <c r="O2510" s="70"/>
    </row>
    <row r="2511" spans="15:15" x14ac:dyDescent="0.3">
      <c r="O2511" s="70"/>
    </row>
    <row r="2512" spans="15:15" x14ac:dyDescent="0.3">
      <c r="O2512" s="70"/>
    </row>
    <row r="2513" spans="15:15" x14ac:dyDescent="0.3">
      <c r="O2513" s="70"/>
    </row>
    <row r="2514" spans="15:15" x14ac:dyDescent="0.3">
      <c r="O2514" s="70"/>
    </row>
    <row r="2515" spans="15:15" x14ac:dyDescent="0.3">
      <c r="O2515" s="70"/>
    </row>
    <row r="2516" spans="15:15" x14ac:dyDescent="0.3">
      <c r="O2516" s="70"/>
    </row>
    <row r="2517" spans="15:15" x14ac:dyDescent="0.3">
      <c r="O2517" s="70"/>
    </row>
    <row r="2518" spans="15:15" x14ac:dyDescent="0.3">
      <c r="O2518" s="70"/>
    </row>
    <row r="2519" spans="15:15" x14ac:dyDescent="0.3">
      <c r="O2519" s="70"/>
    </row>
    <row r="2520" spans="15:15" x14ac:dyDescent="0.3">
      <c r="O2520" s="70"/>
    </row>
    <row r="2521" spans="15:15" x14ac:dyDescent="0.3">
      <c r="O2521" s="70"/>
    </row>
    <row r="2522" spans="15:15" x14ac:dyDescent="0.3">
      <c r="O2522" s="70"/>
    </row>
    <row r="2523" spans="15:15" x14ac:dyDescent="0.3">
      <c r="O2523" s="70"/>
    </row>
    <row r="2524" spans="15:15" x14ac:dyDescent="0.3">
      <c r="O2524" s="70"/>
    </row>
    <row r="2525" spans="15:15" x14ac:dyDescent="0.3">
      <c r="O2525" s="70"/>
    </row>
    <row r="2526" spans="15:15" x14ac:dyDescent="0.3">
      <c r="O2526" s="70"/>
    </row>
    <row r="2527" spans="15:15" x14ac:dyDescent="0.3">
      <c r="O2527" s="70"/>
    </row>
    <row r="2528" spans="15:15" x14ac:dyDescent="0.3">
      <c r="O2528" s="70"/>
    </row>
    <row r="2529" spans="15:15" x14ac:dyDescent="0.3">
      <c r="O2529" s="70"/>
    </row>
    <row r="2530" spans="15:15" x14ac:dyDescent="0.3">
      <c r="O2530" s="70"/>
    </row>
    <row r="2531" spans="15:15" x14ac:dyDescent="0.3">
      <c r="O2531" s="70"/>
    </row>
    <row r="2532" spans="15:15" x14ac:dyDescent="0.3">
      <c r="O2532" s="70"/>
    </row>
    <row r="2533" spans="15:15" x14ac:dyDescent="0.3">
      <c r="O2533" s="70"/>
    </row>
    <row r="2534" spans="15:15" x14ac:dyDescent="0.3">
      <c r="O2534" s="70"/>
    </row>
    <row r="2535" spans="15:15" x14ac:dyDescent="0.3">
      <c r="O2535" s="70"/>
    </row>
    <row r="2536" spans="15:15" x14ac:dyDescent="0.3">
      <c r="O2536" s="70"/>
    </row>
    <row r="2537" spans="15:15" x14ac:dyDescent="0.3">
      <c r="O2537" s="70"/>
    </row>
    <row r="2538" spans="15:15" x14ac:dyDescent="0.3">
      <c r="O2538" s="70"/>
    </row>
    <row r="2539" spans="15:15" x14ac:dyDescent="0.3">
      <c r="O2539" s="70"/>
    </row>
    <row r="2540" spans="15:15" x14ac:dyDescent="0.3">
      <c r="O2540" s="70"/>
    </row>
    <row r="2541" spans="15:15" x14ac:dyDescent="0.3">
      <c r="O2541" s="70"/>
    </row>
    <row r="2542" spans="15:15" x14ac:dyDescent="0.3">
      <c r="O2542" s="70"/>
    </row>
    <row r="2543" spans="15:15" x14ac:dyDescent="0.3">
      <c r="O2543" s="70"/>
    </row>
    <row r="2544" spans="15:15" x14ac:dyDescent="0.3">
      <c r="O2544" s="70"/>
    </row>
    <row r="2545" spans="15:15" x14ac:dyDescent="0.3">
      <c r="O2545" s="70"/>
    </row>
    <row r="2546" spans="15:15" x14ac:dyDescent="0.3">
      <c r="O2546" s="70"/>
    </row>
    <row r="2547" spans="15:15" x14ac:dyDescent="0.3">
      <c r="O2547" s="70"/>
    </row>
    <row r="2548" spans="15:15" x14ac:dyDescent="0.3">
      <c r="O2548" s="70"/>
    </row>
    <row r="2549" spans="15:15" x14ac:dyDescent="0.3">
      <c r="O2549" s="70"/>
    </row>
    <row r="2550" spans="15:15" x14ac:dyDescent="0.3">
      <c r="O2550" s="70"/>
    </row>
    <row r="2551" spans="15:15" x14ac:dyDescent="0.3">
      <c r="O2551" s="70"/>
    </row>
    <row r="2552" spans="15:15" x14ac:dyDescent="0.3">
      <c r="O2552" s="70"/>
    </row>
    <row r="2553" spans="15:15" x14ac:dyDescent="0.3">
      <c r="O2553" s="70"/>
    </row>
    <row r="2554" spans="15:15" x14ac:dyDescent="0.3">
      <c r="O2554" s="70"/>
    </row>
    <row r="2555" spans="15:15" x14ac:dyDescent="0.3">
      <c r="O2555" s="70"/>
    </row>
    <row r="2556" spans="15:15" x14ac:dyDescent="0.3">
      <c r="O2556" s="70"/>
    </row>
    <row r="2557" spans="15:15" x14ac:dyDescent="0.3">
      <c r="O2557" s="70"/>
    </row>
    <row r="2558" spans="15:15" x14ac:dyDescent="0.3">
      <c r="O2558" s="70"/>
    </row>
    <row r="2559" spans="15:15" x14ac:dyDescent="0.3">
      <c r="O2559" s="70"/>
    </row>
    <row r="2560" spans="15:15" x14ac:dyDescent="0.3">
      <c r="O2560" s="70"/>
    </row>
    <row r="2561" spans="15:15" x14ac:dyDescent="0.3">
      <c r="O2561" s="70"/>
    </row>
    <row r="2562" spans="15:15" x14ac:dyDescent="0.3">
      <c r="O2562" s="70"/>
    </row>
    <row r="2563" spans="15:15" x14ac:dyDescent="0.3">
      <c r="O2563" s="70"/>
    </row>
    <row r="2564" spans="15:15" x14ac:dyDescent="0.3">
      <c r="O2564" s="70"/>
    </row>
    <row r="2565" spans="15:15" x14ac:dyDescent="0.3">
      <c r="O2565" s="70"/>
    </row>
    <row r="2566" spans="15:15" x14ac:dyDescent="0.3">
      <c r="O2566" s="70"/>
    </row>
    <row r="2567" spans="15:15" x14ac:dyDescent="0.3">
      <c r="O2567" s="70"/>
    </row>
    <row r="2568" spans="15:15" x14ac:dyDescent="0.3">
      <c r="O2568" s="70"/>
    </row>
    <row r="2569" spans="15:15" x14ac:dyDescent="0.3">
      <c r="O2569" s="70"/>
    </row>
    <row r="2570" spans="15:15" x14ac:dyDescent="0.3">
      <c r="O2570" s="70"/>
    </row>
    <row r="2571" spans="15:15" x14ac:dyDescent="0.3">
      <c r="O2571" s="70"/>
    </row>
    <row r="2572" spans="15:15" x14ac:dyDescent="0.3">
      <c r="O2572" s="70"/>
    </row>
    <row r="2573" spans="15:15" x14ac:dyDescent="0.3">
      <c r="O2573" s="70"/>
    </row>
    <row r="2574" spans="15:15" x14ac:dyDescent="0.3">
      <c r="O2574" s="70"/>
    </row>
    <row r="2575" spans="15:15" x14ac:dyDescent="0.3">
      <c r="O2575" s="70"/>
    </row>
    <row r="2576" spans="15:15" x14ac:dyDescent="0.3">
      <c r="O2576" s="70"/>
    </row>
    <row r="2577" spans="15:15" x14ac:dyDescent="0.3">
      <c r="O2577" s="70"/>
    </row>
    <row r="2578" spans="15:15" x14ac:dyDescent="0.3">
      <c r="O2578" s="70"/>
    </row>
    <row r="2579" spans="15:15" x14ac:dyDescent="0.3">
      <c r="O2579" s="70"/>
    </row>
    <row r="2580" spans="15:15" x14ac:dyDescent="0.3">
      <c r="O2580" s="70"/>
    </row>
    <row r="2581" spans="15:15" x14ac:dyDescent="0.3">
      <c r="O2581" s="70"/>
    </row>
    <row r="2582" spans="15:15" x14ac:dyDescent="0.3">
      <c r="O2582" s="70"/>
    </row>
    <row r="2583" spans="15:15" x14ac:dyDescent="0.3">
      <c r="O2583" s="70"/>
    </row>
    <row r="2584" spans="15:15" x14ac:dyDescent="0.3">
      <c r="O2584" s="70"/>
    </row>
    <row r="2585" spans="15:15" x14ac:dyDescent="0.3">
      <c r="O2585" s="70"/>
    </row>
    <row r="2586" spans="15:15" x14ac:dyDescent="0.3">
      <c r="O2586" s="70"/>
    </row>
    <row r="2587" spans="15:15" x14ac:dyDescent="0.3">
      <c r="O2587" s="70"/>
    </row>
    <row r="2588" spans="15:15" x14ac:dyDescent="0.3">
      <c r="O2588" s="70"/>
    </row>
    <row r="2589" spans="15:15" x14ac:dyDescent="0.3">
      <c r="O2589" s="70"/>
    </row>
    <row r="2590" spans="15:15" x14ac:dyDescent="0.3">
      <c r="O2590" s="70"/>
    </row>
    <row r="2591" spans="15:15" x14ac:dyDescent="0.3">
      <c r="O2591" s="70"/>
    </row>
    <row r="2592" spans="15:15" x14ac:dyDescent="0.3">
      <c r="O2592" s="70"/>
    </row>
    <row r="2593" spans="15:15" x14ac:dyDescent="0.3">
      <c r="O2593" s="70"/>
    </row>
    <row r="2594" spans="15:15" x14ac:dyDescent="0.3">
      <c r="O2594" s="70"/>
    </row>
    <row r="2595" spans="15:15" x14ac:dyDescent="0.3">
      <c r="O2595" s="70"/>
    </row>
    <row r="2596" spans="15:15" x14ac:dyDescent="0.3">
      <c r="O2596" s="70"/>
    </row>
    <row r="2597" spans="15:15" x14ac:dyDescent="0.3">
      <c r="O2597" s="70"/>
    </row>
    <row r="2598" spans="15:15" x14ac:dyDescent="0.3">
      <c r="O2598" s="70"/>
    </row>
    <row r="2599" spans="15:15" x14ac:dyDescent="0.3">
      <c r="O2599" s="70"/>
    </row>
    <row r="2600" spans="15:15" x14ac:dyDescent="0.3">
      <c r="O2600" s="70"/>
    </row>
    <row r="2601" spans="15:15" x14ac:dyDescent="0.3">
      <c r="O2601" s="70"/>
    </row>
    <row r="2602" spans="15:15" x14ac:dyDescent="0.3">
      <c r="O2602" s="70"/>
    </row>
    <row r="2603" spans="15:15" x14ac:dyDescent="0.3">
      <c r="O2603" s="70"/>
    </row>
    <row r="2604" spans="15:15" x14ac:dyDescent="0.3">
      <c r="O2604" s="70"/>
    </row>
    <row r="2605" spans="15:15" x14ac:dyDescent="0.3">
      <c r="O2605" s="70"/>
    </row>
    <row r="2606" spans="15:15" x14ac:dyDescent="0.3">
      <c r="O2606" s="70"/>
    </row>
    <row r="2607" spans="15:15" x14ac:dyDescent="0.3">
      <c r="O2607" s="70"/>
    </row>
    <row r="2608" spans="15:15" x14ac:dyDescent="0.3">
      <c r="O2608" s="70"/>
    </row>
    <row r="2609" spans="15:15" x14ac:dyDescent="0.3">
      <c r="O2609" s="70"/>
    </row>
    <row r="2610" spans="15:15" x14ac:dyDescent="0.3">
      <c r="O2610" s="70"/>
    </row>
    <row r="2611" spans="15:15" x14ac:dyDescent="0.3">
      <c r="O2611" s="70"/>
    </row>
    <row r="2612" spans="15:15" x14ac:dyDescent="0.3">
      <c r="O2612" s="70"/>
    </row>
    <row r="2613" spans="15:15" x14ac:dyDescent="0.3">
      <c r="O2613" s="70"/>
    </row>
    <row r="2614" spans="15:15" x14ac:dyDescent="0.3">
      <c r="O2614" s="70"/>
    </row>
    <row r="2615" spans="15:15" x14ac:dyDescent="0.3">
      <c r="O2615" s="70"/>
    </row>
    <row r="2616" spans="15:15" x14ac:dyDescent="0.3">
      <c r="O2616" s="70"/>
    </row>
    <row r="2617" spans="15:15" x14ac:dyDescent="0.3">
      <c r="O2617" s="70"/>
    </row>
    <row r="2618" spans="15:15" x14ac:dyDescent="0.3">
      <c r="O2618" s="70"/>
    </row>
    <row r="2619" spans="15:15" x14ac:dyDescent="0.3">
      <c r="O2619" s="70"/>
    </row>
    <row r="2620" spans="15:15" x14ac:dyDescent="0.3">
      <c r="O2620" s="70"/>
    </row>
    <row r="2621" spans="15:15" x14ac:dyDescent="0.3">
      <c r="O2621" s="70"/>
    </row>
    <row r="2622" spans="15:15" x14ac:dyDescent="0.3">
      <c r="O2622" s="70"/>
    </row>
    <row r="2623" spans="15:15" x14ac:dyDescent="0.3">
      <c r="O2623" s="70"/>
    </row>
    <row r="2624" spans="15:15" x14ac:dyDescent="0.3">
      <c r="O2624" s="70"/>
    </row>
    <row r="2625" spans="15:15" x14ac:dyDescent="0.3">
      <c r="O2625" s="70"/>
    </row>
    <row r="2626" spans="15:15" x14ac:dyDescent="0.3">
      <c r="O2626" s="70"/>
    </row>
    <row r="2627" spans="15:15" x14ac:dyDescent="0.3">
      <c r="O2627" s="70"/>
    </row>
    <row r="2628" spans="15:15" x14ac:dyDescent="0.3">
      <c r="O2628" s="70"/>
    </row>
    <row r="2629" spans="15:15" x14ac:dyDescent="0.3">
      <c r="O2629" s="70"/>
    </row>
    <row r="2630" spans="15:15" x14ac:dyDescent="0.3">
      <c r="O2630" s="70"/>
    </row>
    <row r="2631" spans="15:15" x14ac:dyDescent="0.3">
      <c r="O2631" s="70"/>
    </row>
    <row r="2632" spans="15:15" x14ac:dyDescent="0.3">
      <c r="O2632" s="70"/>
    </row>
    <row r="2633" spans="15:15" x14ac:dyDescent="0.3">
      <c r="O2633" s="70"/>
    </row>
    <row r="2634" spans="15:15" x14ac:dyDescent="0.3">
      <c r="O2634" s="70"/>
    </row>
    <row r="2635" spans="15:15" x14ac:dyDescent="0.3">
      <c r="O2635" s="70"/>
    </row>
    <row r="2636" spans="15:15" x14ac:dyDescent="0.3">
      <c r="O2636" s="70"/>
    </row>
    <row r="2637" spans="15:15" x14ac:dyDescent="0.3">
      <c r="O2637" s="70"/>
    </row>
    <row r="2638" spans="15:15" x14ac:dyDescent="0.3">
      <c r="O2638" s="70"/>
    </row>
    <row r="2639" spans="15:15" x14ac:dyDescent="0.3">
      <c r="O2639" s="70"/>
    </row>
    <row r="2640" spans="15:15" x14ac:dyDescent="0.3">
      <c r="O2640" s="70"/>
    </row>
    <row r="2641" spans="15:15" x14ac:dyDescent="0.3">
      <c r="O2641" s="70"/>
    </row>
    <row r="2642" spans="15:15" x14ac:dyDescent="0.3">
      <c r="O2642" s="70"/>
    </row>
    <row r="2643" spans="15:15" x14ac:dyDescent="0.3">
      <c r="O2643" s="70"/>
    </row>
    <row r="2644" spans="15:15" x14ac:dyDescent="0.3">
      <c r="O2644" s="70"/>
    </row>
    <row r="2645" spans="15:15" x14ac:dyDescent="0.3">
      <c r="O2645" s="70"/>
    </row>
    <row r="2646" spans="15:15" x14ac:dyDescent="0.3">
      <c r="O2646" s="70"/>
    </row>
    <row r="2647" spans="15:15" x14ac:dyDescent="0.3">
      <c r="O2647" s="70"/>
    </row>
    <row r="2648" spans="15:15" x14ac:dyDescent="0.3">
      <c r="O2648" s="70"/>
    </row>
    <row r="2649" spans="15:15" x14ac:dyDescent="0.3">
      <c r="O2649" s="70"/>
    </row>
    <row r="2650" spans="15:15" x14ac:dyDescent="0.3">
      <c r="O2650" s="70"/>
    </row>
    <row r="2651" spans="15:15" x14ac:dyDescent="0.3">
      <c r="O2651" s="70"/>
    </row>
    <row r="2652" spans="15:15" x14ac:dyDescent="0.3">
      <c r="O2652" s="70"/>
    </row>
    <row r="2653" spans="15:15" x14ac:dyDescent="0.3">
      <c r="O2653" s="70"/>
    </row>
    <row r="2654" spans="15:15" x14ac:dyDescent="0.3">
      <c r="O2654" s="70"/>
    </row>
    <row r="2655" spans="15:15" x14ac:dyDescent="0.3">
      <c r="O2655" s="70"/>
    </row>
    <row r="2656" spans="15:15" x14ac:dyDescent="0.3">
      <c r="O2656" s="70"/>
    </row>
    <row r="2657" spans="15:15" x14ac:dyDescent="0.3">
      <c r="O2657" s="70"/>
    </row>
    <row r="2658" spans="15:15" x14ac:dyDescent="0.3">
      <c r="O2658" s="70"/>
    </row>
    <row r="2659" spans="15:15" x14ac:dyDescent="0.3">
      <c r="O2659" s="70"/>
    </row>
    <row r="2660" spans="15:15" x14ac:dyDescent="0.3">
      <c r="O2660" s="70"/>
    </row>
    <row r="2661" spans="15:15" x14ac:dyDescent="0.3">
      <c r="O2661" s="70"/>
    </row>
    <row r="2662" spans="15:15" x14ac:dyDescent="0.3">
      <c r="O2662" s="70"/>
    </row>
    <row r="2663" spans="15:15" x14ac:dyDescent="0.3">
      <c r="O2663" s="70"/>
    </row>
    <row r="2664" spans="15:15" x14ac:dyDescent="0.3">
      <c r="O2664" s="70"/>
    </row>
    <row r="2665" spans="15:15" x14ac:dyDescent="0.3">
      <c r="O2665" s="70"/>
    </row>
    <row r="2666" spans="15:15" x14ac:dyDescent="0.3">
      <c r="O2666" s="70"/>
    </row>
    <row r="2667" spans="15:15" x14ac:dyDescent="0.3">
      <c r="O2667" s="70"/>
    </row>
    <row r="2668" spans="15:15" x14ac:dyDescent="0.3">
      <c r="O2668" s="70"/>
    </row>
    <row r="2669" spans="15:15" x14ac:dyDescent="0.3">
      <c r="O2669" s="70"/>
    </row>
    <row r="2670" spans="15:15" x14ac:dyDescent="0.3">
      <c r="O2670" s="70"/>
    </row>
    <row r="2671" spans="15:15" x14ac:dyDescent="0.3">
      <c r="O2671" s="70"/>
    </row>
    <row r="2672" spans="15:15" x14ac:dyDescent="0.3">
      <c r="O2672" s="70"/>
    </row>
    <row r="2673" spans="15:15" x14ac:dyDescent="0.3">
      <c r="O2673" s="70"/>
    </row>
    <row r="2674" spans="15:15" x14ac:dyDescent="0.3">
      <c r="O2674" s="70"/>
    </row>
    <row r="2675" spans="15:15" x14ac:dyDescent="0.3">
      <c r="O2675" s="70"/>
    </row>
    <row r="2676" spans="15:15" x14ac:dyDescent="0.3">
      <c r="O2676" s="70"/>
    </row>
    <row r="2677" spans="15:15" x14ac:dyDescent="0.3">
      <c r="O2677" s="70"/>
    </row>
    <row r="2678" spans="15:15" x14ac:dyDescent="0.3">
      <c r="O2678" s="70"/>
    </row>
    <row r="2679" spans="15:15" x14ac:dyDescent="0.3">
      <c r="O2679" s="70"/>
    </row>
    <row r="2680" spans="15:15" x14ac:dyDescent="0.3">
      <c r="O2680" s="70"/>
    </row>
    <row r="2681" spans="15:15" x14ac:dyDescent="0.3">
      <c r="O2681" s="70"/>
    </row>
    <row r="2682" spans="15:15" x14ac:dyDescent="0.3">
      <c r="O2682" s="70"/>
    </row>
    <row r="2683" spans="15:15" x14ac:dyDescent="0.3">
      <c r="O2683" s="70"/>
    </row>
    <row r="2684" spans="15:15" x14ac:dyDescent="0.3">
      <c r="O2684" s="70"/>
    </row>
    <row r="2685" spans="15:15" x14ac:dyDescent="0.3">
      <c r="O2685" s="70"/>
    </row>
    <row r="2686" spans="15:15" x14ac:dyDescent="0.3">
      <c r="O2686" s="70"/>
    </row>
    <row r="2687" spans="15:15" x14ac:dyDescent="0.3">
      <c r="O2687" s="70"/>
    </row>
    <row r="2688" spans="15:15" x14ac:dyDescent="0.3">
      <c r="O2688" s="70"/>
    </row>
    <row r="2689" spans="15:15" x14ac:dyDescent="0.3">
      <c r="O2689" s="70"/>
    </row>
    <row r="2690" spans="15:15" x14ac:dyDescent="0.3">
      <c r="O2690" s="70"/>
    </row>
    <row r="2691" spans="15:15" x14ac:dyDescent="0.3">
      <c r="O2691" s="70"/>
    </row>
    <row r="2692" spans="15:15" x14ac:dyDescent="0.3">
      <c r="O2692" s="70"/>
    </row>
    <row r="2693" spans="15:15" x14ac:dyDescent="0.3">
      <c r="O2693" s="70"/>
    </row>
    <row r="2694" spans="15:15" x14ac:dyDescent="0.3">
      <c r="O2694" s="70"/>
    </row>
    <row r="2695" spans="15:15" x14ac:dyDescent="0.3">
      <c r="O2695" s="70"/>
    </row>
    <row r="2696" spans="15:15" x14ac:dyDescent="0.3">
      <c r="O2696" s="70"/>
    </row>
    <row r="2697" spans="15:15" x14ac:dyDescent="0.3">
      <c r="O2697" s="70"/>
    </row>
    <row r="2698" spans="15:15" x14ac:dyDescent="0.3">
      <c r="O2698" s="70"/>
    </row>
    <row r="2699" spans="15:15" x14ac:dyDescent="0.3">
      <c r="O2699" s="70"/>
    </row>
    <row r="2700" spans="15:15" x14ac:dyDescent="0.3">
      <c r="O2700" s="70"/>
    </row>
    <row r="2701" spans="15:15" x14ac:dyDescent="0.3">
      <c r="O2701" s="70"/>
    </row>
    <row r="2702" spans="15:15" x14ac:dyDescent="0.3">
      <c r="O2702" s="70"/>
    </row>
    <row r="2703" spans="15:15" x14ac:dyDescent="0.3">
      <c r="O2703" s="70"/>
    </row>
    <row r="2704" spans="15:15" x14ac:dyDescent="0.3">
      <c r="O2704" s="70"/>
    </row>
    <row r="2705" spans="15:15" x14ac:dyDescent="0.3">
      <c r="O2705" s="70"/>
    </row>
    <row r="2706" spans="15:15" x14ac:dyDescent="0.3">
      <c r="O2706" s="70"/>
    </row>
    <row r="2707" spans="15:15" x14ac:dyDescent="0.3">
      <c r="O2707" s="70"/>
    </row>
    <row r="2708" spans="15:15" x14ac:dyDescent="0.3">
      <c r="O2708" s="70"/>
    </row>
    <row r="2709" spans="15:15" x14ac:dyDescent="0.3">
      <c r="O2709" s="70"/>
    </row>
    <row r="2710" spans="15:15" x14ac:dyDescent="0.3">
      <c r="O2710" s="70"/>
    </row>
    <row r="2711" spans="15:15" x14ac:dyDescent="0.3">
      <c r="O2711" s="70"/>
    </row>
    <row r="2712" spans="15:15" x14ac:dyDescent="0.3">
      <c r="O2712" s="70"/>
    </row>
    <row r="2713" spans="15:15" x14ac:dyDescent="0.3">
      <c r="O2713" s="70"/>
    </row>
    <row r="2714" spans="15:15" x14ac:dyDescent="0.3">
      <c r="O2714" s="70"/>
    </row>
    <row r="2715" spans="15:15" x14ac:dyDescent="0.3">
      <c r="O2715" s="70"/>
    </row>
    <row r="2716" spans="15:15" x14ac:dyDescent="0.3">
      <c r="O2716" s="70"/>
    </row>
    <row r="2717" spans="15:15" x14ac:dyDescent="0.3">
      <c r="O2717" s="70"/>
    </row>
    <row r="2718" spans="15:15" x14ac:dyDescent="0.3">
      <c r="O2718" s="70"/>
    </row>
    <row r="2719" spans="15:15" x14ac:dyDescent="0.3">
      <c r="O2719" s="70"/>
    </row>
    <row r="2720" spans="15:15" x14ac:dyDescent="0.3">
      <c r="O2720" s="70"/>
    </row>
    <row r="2721" spans="15:15" x14ac:dyDescent="0.3">
      <c r="O2721" s="70"/>
    </row>
    <row r="2722" spans="15:15" x14ac:dyDescent="0.3">
      <c r="O2722" s="70"/>
    </row>
    <row r="2723" spans="15:15" x14ac:dyDescent="0.3">
      <c r="O2723" s="70"/>
    </row>
    <row r="2724" spans="15:15" x14ac:dyDescent="0.3">
      <c r="O2724" s="70"/>
    </row>
    <row r="2725" spans="15:15" x14ac:dyDescent="0.3">
      <c r="O2725" s="70"/>
    </row>
    <row r="2726" spans="15:15" x14ac:dyDescent="0.3">
      <c r="O2726" s="70"/>
    </row>
    <row r="2727" spans="15:15" x14ac:dyDescent="0.3">
      <c r="O2727" s="70"/>
    </row>
    <row r="2728" spans="15:15" x14ac:dyDescent="0.3">
      <c r="O2728" s="70"/>
    </row>
    <row r="2729" spans="15:15" x14ac:dyDescent="0.3">
      <c r="O2729" s="70"/>
    </row>
    <row r="2730" spans="15:15" x14ac:dyDescent="0.3">
      <c r="O2730" s="70"/>
    </row>
    <row r="2731" spans="15:15" x14ac:dyDescent="0.3">
      <c r="O2731" s="70"/>
    </row>
    <row r="2732" spans="15:15" x14ac:dyDescent="0.3">
      <c r="O2732" s="70"/>
    </row>
    <row r="2733" spans="15:15" x14ac:dyDescent="0.3">
      <c r="O2733" s="70"/>
    </row>
    <row r="2734" spans="15:15" x14ac:dyDescent="0.3">
      <c r="O2734" s="70"/>
    </row>
    <row r="2735" spans="15:15" x14ac:dyDescent="0.3">
      <c r="O2735" s="70"/>
    </row>
    <row r="2736" spans="15:15" x14ac:dyDescent="0.3">
      <c r="O2736" s="70"/>
    </row>
    <row r="2737" spans="15:15" x14ac:dyDescent="0.3">
      <c r="O2737" s="70"/>
    </row>
    <row r="2738" spans="15:15" x14ac:dyDescent="0.3">
      <c r="O2738" s="70"/>
    </row>
    <row r="2739" spans="15:15" x14ac:dyDescent="0.3">
      <c r="O2739" s="70"/>
    </row>
    <row r="2740" spans="15:15" x14ac:dyDescent="0.3">
      <c r="O2740" s="70"/>
    </row>
    <row r="2741" spans="15:15" x14ac:dyDescent="0.3">
      <c r="O2741" s="70"/>
    </row>
    <row r="2742" spans="15:15" x14ac:dyDescent="0.3">
      <c r="O2742" s="70"/>
    </row>
    <row r="2743" spans="15:15" x14ac:dyDescent="0.3">
      <c r="O2743" s="70"/>
    </row>
    <row r="2744" spans="15:15" x14ac:dyDescent="0.3">
      <c r="O2744" s="70"/>
    </row>
    <row r="2745" spans="15:15" x14ac:dyDescent="0.3">
      <c r="O2745" s="70"/>
    </row>
    <row r="2746" spans="15:15" x14ac:dyDescent="0.3">
      <c r="O2746" s="70"/>
    </row>
    <row r="2747" spans="15:15" x14ac:dyDescent="0.3">
      <c r="O2747" s="70"/>
    </row>
    <row r="2748" spans="15:15" x14ac:dyDescent="0.3">
      <c r="O2748" s="70"/>
    </row>
    <row r="2749" spans="15:15" x14ac:dyDescent="0.3">
      <c r="O2749" s="70"/>
    </row>
    <row r="2750" spans="15:15" x14ac:dyDescent="0.3">
      <c r="O2750" s="70"/>
    </row>
    <row r="2751" spans="15:15" x14ac:dyDescent="0.3">
      <c r="O2751" s="70"/>
    </row>
    <row r="2752" spans="15:15" x14ac:dyDescent="0.3">
      <c r="O2752" s="70"/>
    </row>
    <row r="2753" spans="15:15" x14ac:dyDescent="0.3">
      <c r="O2753" s="70"/>
    </row>
    <row r="2754" spans="15:15" x14ac:dyDescent="0.3">
      <c r="O2754" s="70"/>
    </row>
    <row r="2755" spans="15:15" x14ac:dyDescent="0.3">
      <c r="O2755" s="70"/>
    </row>
    <row r="2756" spans="15:15" x14ac:dyDescent="0.3">
      <c r="O2756" s="70"/>
    </row>
    <row r="2757" spans="15:15" x14ac:dyDescent="0.3">
      <c r="O2757" s="70"/>
    </row>
    <row r="2758" spans="15:15" x14ac:dyDescent="0.3">
      <c r="O2758" s="70"/>
    </row>
    <row r="2759" spans="15:15" x14ac:dyDescent="0.3">
      <c r="O2759" s="70"/>
    </row>
    <row r="2760" spans="15:15" x14ac:dyDescent="0.3">
      <c r="O2760" s="70"/>
    </row>
    <row r="2761" spans="15:15" x14ac:dyDescent="0.3">
      <c r="O2761" s="70"/>
    </row>
    <row r="2762" spans="15:15" x14ac:dyDescent="0.3">
      <c r="O2762" s="70"/>
    </row>
    <row r="2763" spans="15:15" x14ac:dyDescent="0.3">
      <c r="O2763" s="70"/>
    </row>
    <row r="2764" spans="15:15" x14ac:dyDescent="0.3">
      <c r="O2764" s="70"/>
    </row>
    <row r="2765" spans="15:15" x14ac:dyDescent="0.3">
      <c r="O2765" s="70"/>
    </row>
    <row r="2766" spans="15:15" x14ac:dyDescent="0.3">
      <c r="O2766" s="70"/>
    </row>
    <row r="2767" spans="15:15" x14ac:dyDescent="0.3">
      <c r="O2767" s="70"/>
    </row>
    <row r="2768" spans="15:15" x14ac:dyDescent="0.3">
      <c r="O2768" s="70"/>
    </row>
    <row r="2769" spans="15:15" x14ac:dyDescent="0.3">
      <c r="O2769" s="70"/>
    </row>
    <row r="2770" spans="15:15" x14ac:dyDescent="0.3">
      <c r="O2770" s="70"/>
    </row>
    <row r="2771" spans="15:15" x14ac:dyDescent="0.3">
      <c r="O2771" s="70"/>
    </row>
    <row r="2772" spans="15:15" x14ac:dyDescent="0.3">
      <c r="O2772" s="70"/>
    </row>
    <row r="2773" spans="15:15" x14ac:dyDescent="0.3">
      <c r="O2773" s="70"/>
    </row>
    <row r="2774" spans="15:15" x14ac:dyDescent="0.3">
      <c r="O2774" s="70"/>
    </row>
    <row r="2775" spans="15:15" x14ac:dyDescent="0.3">
      <c r="O2775" s="70"/>
    </row>
    <row r="2776" spans="15:15" x14ac:dyDescent="0.3">
      <c r="O2776" s="70"/>
    </row>
    <row r="2777" spans="15:15" x14ac:dyDescent="0.3">
      <c r="O2777" s="70"/>
    </row>
    <row r="2778" spans="15:15" x14ac:dyDescent="0.3">
      <c r="O2778" s="70"/>
    </row>
    <row r="2779" spans="15:15" x14ac:dyDescent="0.3">
      <c r="O2779" s="70"/>
    </row>
    <row r="2780" spans="15:15" x14ac:dyDescent="0.3">
      <c r="O2780" s="70"/>
    </row>
    <row r="2781" spans="15:15" x14ac:dyDescent="0.3">
      <c r="O2781" s="70"/>
    </row>
    <row r="2782" spans="15:15" x14ac:dyDescent="0.3">
      <c r="O2782" s="70"/>
    </row>
    <row r="2783" spans="15:15" x14ac:dyDescent="0.3">
      <c r="O2783" s="70"/>
    </row>
    <row r="2784" spans="15:15" x14ac:dyDescent="0.3">
      <c r="O2784" s="70"/>
    </row>
    <row r="2785" spans="15:15" x14ac:dyDescent="0.3">
      <c r="O2785" s="70"/>
    </row>
    <row r="2786" spans="15:15" x14ac:dyDescent="0.3">
      <c r="O2786" s="70"/>
    </row>
    <row r="2787" spans="15:15" x14ac:dyDescent="0.3">
      <c r="O2787" s="70"/>
    </row>
    <row r="2788" spans="15:15" x14ac:dyDescent="0.3">
      <c r="O2788" s="70"/>
    </row>
    <row r="2789" spans="15:15" x14ac:dyDescent="0.3">
      <c r="O2789" s="70"/>
    </row>
    <row r="2790" spans="15:15" x14ac:dyDescent="0.3">
      <c r="O2790" s="70"/>
    </row>
    <row r="2791" spans="15:15" x14ac:dyDescent="0.3">
      <c r="O2791" s="70"/>
    </row>
    <row r="2792" spans="15:15" x14ac:dyDescent="0.3">
      <c r="O2792" s="70"/>
    </row>
    <row r="2793" spans="15:15" x14ac:dyDescent="0.3">
      <c r="O2793" s="70"/>
    </row>
    <row r="2794" spans="15:15" x14ac:dyDescent="0.3">
      <c r="O2794" s="70"/>
    </row>
    <row r="2795" spans="15:15" x14ac:dyDescent="0.3">
      <c r="O2795" s="70"/>
    </row>
    <row r="2796" spans="15:15" x14ac:dyDescent="0.3">
      <c r="O2796" s="70"/>
    </row>
    <row r="2797" spans="15:15" x14ac:dyDescent="0.3">
      <c r="O2797" s="70"/>
    </row>
    <row r="2798" spans="15:15" x14ac:dyDescent="0.3">
      <c r="O2798" s="70"/>
    </row>
    <row r="2799" spans="15:15" x14ac:dyDescent="0.3">
      <c r="O2799" s="70"/>
    </row>
    <row r="2800" spans="15:15" x14ac:dyDescent="0.3">
      <c r="O2800" s="70"/>
    </row>
    <row r="2801" spans="15:15" x14ac:dyDescent="0.3">
      <c r="O2801" s="70"/>
    </row>
    <row r="2802" spans="15:15" x14ac:dyDescent="0.3">
      <c r="O2802" s="70"/>
    </row>
    <row r="2803" spans="15:15" x14ac:dyDescent="0.3">
      <c r="O2803" s="70"/>
    </row>
    <row r="2804" spans="15:15" x14ac:dyDescent="0.3">
      <c r="O2804" s="70"/>
    </row>
    <row r="2805" spans="15:15" x14ac:dyDescent="0.3">
      <c r="O2805" s="70"/>
    </row>
    <row r="2806" spans="15:15" x14ac:dyDescent="0.3">
      <c r="O2806" s="70"/>
    </row>
    <row r="2807" spans="15:15" x14ac:dyDescent="0.3">
      <c r="O2807" s="70"/>
    </row>
    <row r="2808" spans="15:15" x14ac:dyDescent="0.3">
      <c r="O2808" s="70"/>
    </row>
    <row r="2809" spans="15:15" x14ac:dyDescent="0.3">
      <c r="O2809" s="70"/>
    </row>
    <row r="2810" spans="15:15" x14ac:dyDescent="0.3">
      <c r="O2810" s="70"/>
    </row>
    <row r="2811" spans="15:15" x14ac:dyDescent="0.3">
      <c r="O2811" s="70"/>
    </row>
    <row r="2812" spans="15:15" x14ac:dyDescent="0.3">
      <c r="O2812" s="70"/>
    </row>
    <row r="2813" spans="15:15" x14ac:dyDescent="0.3">
      <c r="O2813" s="70"/>
    </row>
    <row r="2814" spans="15:15" x14ac:dyDescent="0.3">
      <c r="O2814" s="70"/>
    </row>
    <row r="2815" spans="15:15" x14ac:dyDescent="0.3">
      <c r="O2815" s="70"/>
    </row>
    <row r="2816" spans="15:15" x14ac:dyDescent="0.3">
      <c r="O2816" s="70"/>
    </row>
    <row r="2817" spans="15:15" x14ac:dyDescent="0.3">
      <c r="O2817" s="70"/>
    </row>
    <row r="2818" spans="15:15" x14ac:dyDescent="0.3">
      <c r="O2818" s="70"/>
    </row>
    <row r="2819" spans="15:15" x14ac:dyDescent="0.3">
      <c r="O2819" s="70"/>
    </row>
    <row r="2820" spans="15:15" x14ac:dyDescent="0.3">
      <c r="O2820" s="70"/>
    </row>
    <row r="2821" spans="15:15" x14ac:dyDescent="0.3">
      <c r="O2821" s="70"/>
    </row>
    <row r="2822" spans="15:15" x14ac:dyDescent="0.3">
      <c r="O2822" s="70"/>
    </row>
    <row r="2823" spans="15:15" x14ac:dyDescent="0.3">
      <c r="O2823" s="70"/>
    </row>
    <row r="2824" spans="15:15" x14ac:dyDescent="0.3">
      <c r="O2824" s="70"/>
    </row>
    <row r="2825" spans="15:15" x14ac:dyDescent="0.3">
      <c r="O2825" s="70"/>
    </row>
    <row r="2826" spans="15:15" x14ac:dyDescent="0.3">
      <c r="O2826" s="70"/>
    </row>
    <row r="2827" spans="15:15" x14ac:dyDescent="0.3">
      <c r="O2827" s="70"/>
    </row>
    <row r="2828" spans="15:15" x14ac:dyDescent="0.3">
      <c r="O2828" s="70"/>
    </row>
    <row r="2829" spans="15:15" x14ac:dyDescent="0.3">
      <c r="O2829" s="70"/>
    </row>
    <row r="2830" spans="15:15" x14ac:dyDescent="0.3">
      <c r="O2830" s="70"/>
    </row>
    <row r="2831" spans="15:15" x14ac:dyDescent="0.3">
      <c r="O2831" s="70"/>
    </row>
    <row r="2832" spans="15:15" x14ac:dyDescent="0.3">
      <c r="O2832" s="70"/>
    </row>
    <row r="2833" spans="15:15" x14ac:dyDescent="0.3">
      <c r="O2833" s="70"/>
    </row>
    <row r="2834" spans="15:15" x14ac:dyDescent="0.3">
      <c r="O2834" s="70"/>
    </row>
    <row r="2835" spans="15:15" x14ac:dyDescent="0.3">
      <c r="O2835" s="70"/>
    </row>
    <row r="2836" spans="15:15" x14ac:dyDescent="0.3">
      <c r="O2836" s="70"/>
    </row>
    <row r="2837" spans="15:15" x14ac:dyDescent="0.3">
      <c r="O2837" s="70"/>
    </row>
    <row r="2838" spans="15:15" x14ac:dyDescent="0.3">
      <c r="O2838" s="70"/>
    </row>
    <row r="2839" spans="15:15" x14ac:dyDescent="0.3">
      <c r="O2839" s="70"/>
    </row>
    <row r="2840" spans="15:15" x14ac:dyDescent="0.3">
      <c r="O2840" s="70"/>
    </row>
    <row r="2841" spans="15:15" x14ac:dyDescent="0.3">
      <c r="O2841" s="70"/>
    </row>
    <row r="2842" spans="15:15" x14ac:dyDescent="0.3">
      <c r="O2842" s="70"/>
    </row>
    <row r="2843" spans="15:15" x14ac:dyDescent="0.3">
      <c r="O2843" s="70"/>
    </row>
    <row r="2844" spans="15:15" x14ac:dyDescent="0.3">
      <c r="O2844" s="70"/>
    </row>
    <row r="2845" spans="15:15" x14ac:dyDescent="0.3">
      <c r="O2845" s="70"/>
    </row>
    <row r="2846" spans="15:15" x14ac:dyDescent="0.3">
      <c r="O2846" s="70"/>
    </row>
    <row r="2847" spans="15:15" x14ac:dyDescent="0.3">
      <c r="O2847" s="70"/>
    </row>
    <row r="2848" spans="15:15" x14ac:dyDescent="0.3">
      <c r="O2848" s="70"/>
    </row>
    <row r="2849" spans="15:15" x14ac:dyDescent="0.3">
      <c r="O2849" s="70"/>
    </row>
    <row r="2850" spans="15:15" x14ac:dyDescent="0.3">
      <c r="O2850" s="70"/>
    </row>
    <row r="2851" spans="15:15" x14ac:dyDescent="0.3">
      <c r="O2851" s="70"/>
    </row>
    <row r="2852" spans="15:15" x14ac:dyDescent="0.3">
      <c r="O2852" s="70"/>
    </row>
    <row r="2853" spans="15:15" x14ac:dyDescent="0.3">
      <c r="O2853" s="70"/>
    </row>
    <row r="2854" spans="15:15" x14ac:dyDescent="0.3">
      <c r="O2854" s="70"/>
    </row>
    <row r="2855" spans="15:15" x14ac:dyDescent="0.3">
      <c r="O2855" s="70"/>
    </row>
    <row r="2856" spans="15:15" x14ac:dyDescent="0.3">
      <c r="O2856" s="70"/>
    </row>
    <row r="2857" spans="15:15" x14ac:dyDescent="0.3">
      <c r="O2857" s="70"/>
    </row>
    <row r="2858" spans="15:15" x14ac:dyDescent="0.3">
      <c r="O2858" s="70"/>
    </row>
    <row r="2859" spans="15:15" x14ac:dyDescent="0.3">
      <c r="O2859" s="70"/>
    </row>
    <row r="2860" spans="15:15" x14ac:dyDescent="0.3">
      <c r="O2860" s="70"/>
    </row>
    <row r="2861" spans="15:15" x14ac:dyDescent="0.3">
      <c r="O2861" s="70"/>
    </row>
    <row r="2862" spans="15:15" x14ac:dyDescent="0.3">
      <c r="O2862" s="70"/>
    </row>
    <row r="2863" spans="15:15" x14ac:dyDescent="0.3">
      <c r="O2863" s="70"/>
    </row>
    <row r="2864" spans="15:15" x14ac:dyDescent="0.3">
      <c r="O2864" s="70"/>
    </row>
    <row r="2865" spans="15:15" x14ac:dyDescent="0.3">
      <c r="O2865" s="70"/>
    </row>
    <row r="2866" spans="15:15" x14ac:dyDescent="0.3">
      <c r="O2866" s="70"/>
    </row>
    <row r="2867" spans="15:15" x14ac:dyDescent="0.3">
      <c r="O2867" s="70"/>
    </row>
    <row r="2868" spans="15:15" x14ac:dyDescent="0.3">
      <c r="O2868" s="70"/>
    </row>
    <row r="2869" spans="15:15" x14ac:dyDescent="0.3">
      <c r="O2869" s="70"/>
    </row>
    <row r="2870" spans="15:15" x14ac:dyDescent="0.3">
      <c r="O2870" s="70"/>
    </row>
    <row r="2871" spans="15:15" x14ac:dyDescent="0.3">
      <c r="O2871" s="70"/>
    </row>
    <row r="2872" spans="15:15" x14ac:dyDescent="0.3">
      <c r="O2872" s="70"/>
    </row>
    <row r="2873" spans="15:15" x14ac:dyDescent="0.3">
      <c r="O2873" s="70"/>
    </row>
    <row r="2874" spans="15:15" x14ac:dyDescent="0.3">
      <c r="O2874" s="70"/>
    </row>
    <row r="2875" spans="15:15" x14ac:dyDescent="0.3">
      <c r="O2875" s="70"/>
    </row>
    <row r="2876" spans="15:15" x14ac:dyDescent="0.3">
      <c r="O2876" s="70"/>
    </row>
    <row r="2877" spans="15:15" x14ac:dyDescent="0.3">
      <c r="O2877" s="70"/>
    </row>
    <row r="2878" spans="15:15" x14ac:dyDescent="0.3">
      <c r="O2878" s="70"/>
    </row>
    <row r="2879" spans="15:15" x14ac:dyDescent="0.3">
      <c r="O2879" s="70"/>
    </row>
    <row r="2880" spans="15:15" x14ac:dyDescent="0.3">
      <c r="O2880" s="70"/>
    </row>
    <row r="2881" spans="15:15" x14ac:dyDescent="0.3">
      <c r="O2881" s="70"/>
    </row>
    <row r="2882" spans="15:15" x14ac:dyDescent="0.3">
      <c r="O2882" s="70"/>
    </row>
    <row r="2883" spans="15:15" x14ac:dyDescent="0.3">
      <c r="O2883" s="70"/>
    </row>
    <row r="2884" spans="15:15" x14ac:dyDescent="0.3">
      <c r="O2884" s="70"/>
    </row>
    <row r="2885" spans="15:15" x14ac:dyDescent="0.3">
      <c r="O2885" s="70"/>
    </row>
    <row r="2886" spans="15:15" x14ac:dyDescent="0.3">
      <c r="O2886" s="70"/>
    </row>
    <row r="2887" spans="15:15" x14ac:dyDescent="0.3">
      <c r="O2887" s="70"/>
    </row>
    <row r="2888" spans="15:15" x14ac:dyDescent="0.3">
      <c r="O2888" s="70"/>
    </row>
    <row r="2889" spans="15:15" x14ac:dyDescent="0.3">
      <c r="O2889" s="70"/>
    </row>
    <row r="2890" spans="15:15" x14ac:dyDescent="0.3">
      <c r="O2890" s="70"/>
    </row>
    <row r="2891" spans="15:15" x14ac:dyDescent="0.3">
      <c r="O2891" s="70"/>
    </row>
    <row r="2892" spans="15:15" x14ac:dyDescent="0.3">
      <c r="O2892" s="70"/>
    </row>
    <row r="2893" spans="15:15" x14ac:dyDescent="0.3">
      <c r="O2893" s="70"/>
    </row>
    <row r="2894" spans="15:15" x14ac:dyDescent="0.3">
      <c r="O2894" s="70"/>
    </row>
    <row r="2895" spans="15:15" x14ac:dyDescent="0.3">
      <c r="O2895" s="70"/>
    </row>
    <row r="2896" spans="15:15" x14ac:dyDescent="0.3">
      <c r="O2896" s="70"/>
    </row>
    <row r="2897" spans="15:15" x14ac:dyDescent="0.3">
      <c r="O2897" s="70"/>
    </row>
    <row r="2898" spans="15:15" x14ac:dyDescent="0.3">
      <c r="O2898" s="70"/>
    </row>
    <row r="2899" spans="15:15" x14ac:dyDescent="0.3">
      <c r="O2899" s="70"/>
    </row>
    <row r="2900" spans="15:15" x14ac:dyDescent="0.3">
      <c r="O2900" s="70"/>
    </row>
    <row r="2901" spans="15:15" x14ac:dyDescent="0.3">
      <c r="O2901" s="70"/>
    </row>
    <row r="2902" spans="15:15" x14ac:dyDescent="0.3">
      <c r="O2902" s="70"/>
    </row>
    <row r="2903" spans="15:15" x14ac:dyDescent="0.3">
      <c r="O2903" s="70"/>
    </row>
    <row r="2904" spans="15:15" x14ac:dyDescent="0.3">
      <c r="O2904" s="70"/>
    </row>
    <row r="2905" spans="15:15" x14ac:dyDescent="0.3">
      <c r="O2905" s="70"/>
    </row>
    <row r="2906" spans="15:15" x14ac:dyDescent="0.3">
      <c r="O2906" s="70"/>
    </row>
    <row r="2907" spans="15:15" x14ac:dyDescent="0.3">
      <c r="O2907" s="70"/>
    </row>
    <row r="2908" spans="15:15" x14ac:dyDescent="0.3">
      <c r="O2908" s="70"/>
    </row>
    <row r="2909" spans="15:15" x14ac:dyDescent="0.3">
      <c r="O2909" s="70"/>
    </row>
    <row r="2910" spans="15:15" x14ac:dyDescent="0.3">
      <c r="O2910" s="70"/>
    </row>
    <row r="2911" spans="15:15" x14ac:dyDescent="0.3">
      <c r="O2911" s="70"/>
    </row>
    <row r="2912" spans="15:15" x14ac:dyDescent="0.3">
      <c r="O2912" s="70"/>
    </row>
    <row r="2913" spans="15:15" x14ac:dyDescent="0.3">
      <c r="O2913" s="70"/>
    </row>
    <row r="2914" spans="15:15" x14ac:dyDescent="0.3">
      <c r="O2914" s="70"/>
    </row>
    <row r="2915" spans="15:15" x14ac:dyDescent="0.3">
      <c r="O2915" s="70"/>
    </row>
    <row r="2916" spans="15:15" x14ac:dyDescent="0.3">
      <c r="O2916" s="70"/>
    </row>
    <row r="2917" spans="15:15" x14ac:dyDescent="0.3">
      <c r="O2917" s="70"/>
    </row>
    <row r="2918" spans="15:15" x14ac:dyDescent="0.3">
      <c r="O2918" s="70"/>
    </row>
    <row r="2919" spans="15:15" x14ac:dyDescent="0.3">
      <c r="O2919" s="70"/>
    </row>
    <row r="2920" spans="15:15" x14ac:dyDescent="0.3">
      <c r="O2920" s="70"/>
    </row>
    <row r="2921" spans="15:15" x14ac:dyDescent="0.3">
      <c r="O2921" s="70"/>
    </row>
    <row r="2922" spans="15:15" x14ac:dyDescent="0.3">
      <c r="O2922" s="70"/>
    </row>
    <row r="2923" spans="15:15" x14ac:dyDescent="0.3">
      <c r="O2923" s="70"/>
    </row>
    <row r="2924" spans="15:15" x14ac:dyDescent="0.3">
      <c r="O2924" s="70"/>
    </row>
    <row r="2925" spans="15:15" x14ac:dyDescent="0.3">
      <c r="O2925" s="70"/>
    </row>
    <row r="2926" spans="15:15" x14ac:dyDescent="0.3">
      <c r="O2926" s="70"/>
    </row>
    <row r="2927" spans="15:15" x14ac:dyDescent="0.3">
      <c r="O2927" s="70"/>
    </row>
    <row r="2928" spans="15:15" x14ac:dyDescent="0.3">
      <c r="O2928" s="70"/>
    </row>
    <row r="2929" spans="15:15" x14ac:dyDescent="0.3">
      <c r="O2929" s="70"/>
    </row>
    <row r="2930" spans="15:15" x14ac:dyDescent="0.3">
      <c r="O2930" s="70"/>
    </row>
    <row r="2931" spans="15:15" x14ac:dyDescent="0.3">
      <c r="O2931" s="70"/>
    </row>
    <row r="2932" spans="15:15" x14ac:dyDescent="0.3">
      <c r="O2932" s="70"/>
    </row>
    <row r="2933" spans="15:15" x14ac:dyDescent="0.3">
      <c r="O2933" s="70"/>
    </row>
    <row r="2934" spans="15:15" x14ac:dyDescent="0.3">
      <c r="O2934" s="70"/>
    </row>
    <row r="2935" spans="15:15" x14ac:dyDescent="0.3">
      <c r="O2935" s="70"/>
    </row>
    <row r="2936" spans="15:15" x14ac:dyDescent="0.3">
      <c r="O2936" s="70"/>
    </row>
    <row r="2937" spans="15:15" x14ac:dyDescent="0.3">
      <c r="O2937" s="70"/>
    </row>
    <row r="2938" spans="15:15" x14ac:dyDescent="0.3">
      <c r="O2938" s="70"/>
    </row>
    <row r="2939" spans="15:15" x14ac:dyDescent="0.3">
      <c r="O2939" s="70"/>
    </row>
    <row r="2940" spans="15:15" x14ac:dyDescent="0.3">
      <c r="O2940" s="70"/>
    </row>
    <row r="2941" spans="15:15" x14ac:dyDescent="0.3">
      <c r="O2941" s="70"/>
    </row>
    <row r="2942" spans="15:15" x14ac:dyDescent="0.3">
      <c r="O2942" s="70"/>
    </row>
    <row r="2943" spans="15:15" x14ac:dyDescent="0.3">
      <c r="O2943" s="70"/>
    </row>
    <row r="2944" spans="15:15" x14ac:dyDescent="0.3">
      <c r="O2944" s="70"/>
    </row>
    <row r="2945" spans="15:15" x14ac:dyDescent="0.3">
      <c r="O2945" s="70"/>
    </row>
    <row r="2946" spans="15:15" x14ac:dyDescent="0.3">
      <c r="O2946" s="70"/>
    </row>
    <row r="2947" spans="15:15" x14ac:dyDescent="0.3">
      <c r="O2947" s="70"/>
    </row>
    <row r="2948" spans="15:15" x14ac:dyDescent="0.3">
      <c r="O2948" s="70"/>
    </row>
    <row r="2949" spans="15:15" x14ac:dyDescent="0.3">
      <c r="O2949" s="70"/>
    </row>
    <row r="2950" spans="15:15" x14ac:dyDescent="0.3">
      <c r="O2950" s="70"/>
    </row>
    <row r="2951" spans="15:15" x14ac:dyDescent="0.3">
      <c r="O2951" s="70"/>
    </row>
    <row r="2952" spans="15:15" x14ac:dyDescent="0.3">
      <c r="O2952" s="70"/>
    </row>
    <row r="2953" spans="15:15" x14ac:dyDescent="0.3">
      <c r="O2953" s="70"/>
    </row>
    <row r="2954" spans="15:15" x14ac:dyDescent="0.3">
      <c r="O2954" s="70"/>
    </row>
    <row r="2955" spans="15:15" x14ac:dyDescent="0.3">
      <c r="O2955" s="70"/>
    </row>
    <row r="2956" spans="15:15" x14ac:dyDescent="0.3">
      <c r="O2956" s="70"/>
    </row>
    <row r="2957" spans="15:15" x14ac:dyDescent="0.3">
      <c r="O2957" s="70"/>
    </row>
    <row r="2958" spans="15:15" x14ac:dyDescent="0.3">
      <c r="O2958" s="70"/>
    </row>
    <row r="2959" spans="15:15" x14ac:dyDescent="0.3">
      <c r="O2959" s="70"/>
    </row>
    <row r="2960" spans="15:15" x14ac:dyDescent="0.3">
      <c r="O2960" s="70"/>
    </row>
    <row r="2961" spans="15:15" x14ac:dyDescent="0.3">
      <c r="O2961" s="70"/>
    </row>
    <row r="2962" spans="15:15" x14ac:dyDescent="0.3">
      <c r="O2962" s="70"/>
    </row>
    <row r="2963" spans="15:15" x14ac:dyDescent="0.3">
      <c r="O2963" s="70"/>
    </row>
    <row r="2964" spans="15:15" x14ac:dyDescent="0.3">
      <c r="O2964" s="70"/>
    </row>
    <row r="2965" spans="15:15" x14ac:dyDescent="0.3">
      <c r="O2965" s="70"/>
    </row>
    <row r="2966" spans="15:15" x14ac:dyDescent="0.3">
      <c r="O2966" s="70"/>
    </row>
    <row r="2967" spans="15:15" x14ac:dyDescent="0.3">
      <c r="O2967" s="70"/>
    </row>
    <row r="2968" spans="15:15" x14ac:dyDescent="0.3">
      <c r="O2968" s="70"/>
    </row>
    <row r="2969" spans="15:15" x14ac:dyDescent="0.3">
      <c r="O2969" s="70"/>
    </row>
    <row r="2970" spans="15:15" x14ac:dyDescent="0.3">
      <c r="O2970" s="70"/>
    </row>
    <row r="2971" spans="15:15" x14ac:dyDescent="0.3">
      <c r="O2971" s="70"/>
    </row>
    <row r="2972" spans="15:15" x14ac:dyDescent="0.3">
      <c r="O2972" s="70"/>
    </row>
    <row r="2973" spans="15:15" x14ac:dyDescent="0.3">
      <c r="O2973" s="70"/>
    </row>
    <row r="2974" spans="15:15" x14ac:dyDescent="0.3">
      <c r="O2974" s="70"/>
    </row>
    <row r="2975" spans="15:15" x14ac:dyDescent="0.3">
      <c r="O2975" s="70"/>
    </row>
    <row r="2976" spans="15:15" x14ac:dyDescent="0.3">
      <c r="O2976" s="70"/>
    </row>
    <row r="2977" spans="15:15" x14ac:dyDescent="0.3">
      <c r="O2977" s="70"/>
    </row>
    <row r="2978" spans="15:15" x14ac:dyDescent="0.3">
      <c r="O2978" s="70"/>
    </row>
    <row r="2979" spans="15:15" x14ac:dyDescent="0.3">
      <c r="O2979" s="70"/>
    </row>
    <row r="2980" spans="15:15" x14ac:dyDescent="0.3">
      <c r="O2980" s="70"/>
    </row>
    <row r="2981" spans="15:15" x14ac:dyDescent="0.3">
      <c r="O2981" s="70"/>
    </row>
    <row r="2982" spans="15:15" x14ac:dyDescent="0.3">
      <c r="O2982" s="70"/>
    </row>
    <row r="2983" spans="15:15" x14ac:dyDescent="0.3">
      <c r="O2983" s="70"/>
    </row>
    <row r="2984" spans="15:15" x14ac:dyDescent="0.3">
      <c r="O2984" s="70"/>
    </row>
    <row r="2985" spans="15:15" x14ac:dyDescent="0.3">
      <c r="O2985" s="70"/>
    </row>
    <row r="2986" spans="15:15" x14ac:dyDescent="0.3">
      <c r="O2986" s="70"/>
    </row>
    <row r="2987" spans="15:15" x14ac:dyDescent="0.3">
      <c r="O2987" s="70"/>
    </row>
    <row r="2988" spans="15:15" x14ac:dyDescent="0.3">
      <c r="O2988" s="70"/>
    </row>
    <row r="2989" spans="15:15" x14ac:dyDescent="0.3">
      <c r="O2989" s="70"/>
    </row>
    <row r="2990" spans="15:15" x14ac:dyDescent="0.3">
      <c r="O2990" s="70"/>
    </row>
    <row r="2991" spans="15:15" x14ac:dyDescent="0.3">
      <c r="O2991" s="70"/>
    </row>
    <row r="2992" spans="15:15" x14ac:dyDescent="0.3">
      <c r="O2992" s="70"/>
    </row>
    <row r="2993" spans="15:15" x14ac:dyDescent="0.3">
      <c r="O2993" s="70"/>
    </row>
    <row r="2994" spans="15:15" x14ac:dyDescent="0.3">
      <c r="O2994" s="70"/>
    </row>
    <row r="2995" spans="15:15" x14ac:dyDescent="0.3">
      <c r="O2995" s="70"/>
    </row>
    <row r="2996" spans="15:15" x14ac:dyDescent="0.3">
      <c r="O2996" s="70"/>
    </row>
    <row r="2997" spans="15:15" x14ac:dyDescent="0.3">
      <c r="O2997" s="70"/>
    </row>
    <row r="2998" spans="15:15" x14ac:dyDescent="0.3">
      <c r="O2998" s="70"/>
    </row>
    <row r="2999" spans="15:15" x14ac:dyDescent="0.3">
      <c r="O2999" s="70"/>
    </row>
    <row r="3000" spans="15:15" x14ac:dyDescent="0.3">
      <c r="O3000" s="70"/>
    </row>
    <row r="3001" spans="15:15" x14ac:dyDescent="0.3">
      <c r="O3001" s="70"/>
    </row>
    <row r="3002" spans="15:15" x14ac:dyDescent="0.3">
      <c r="O3002" s="70"/>
    </row>
    <row r="3003" spans="15:15" x14ac:dyDescent="0.3">
      <c r="O3003" s="70"/>
    </row>
    <row r="3004" spans="15:15" x14ac:dyDescent="0.3">
      <c r="O3004" s="70"/>
    </row>
    <row r="3005" spans="15:15" x14ac:dyDescent="0.3">
      <c r="O3005" s="70"/>
    </row>
    <row r="3006" spans="15:15" x14ac:dyDescent="0.3">
      <c r="O3006" s="70"/>
    </row>
    <row r="3007" spans="15:15" x14ac:dyDescent="0.3">
      <c r="O3007" s="70"/>
    </row>
    <row r="3008" spans="15:15" x14ac:dyDescent="0.3">
      <c r="O3008" s="70"/>
    </row>
    <row r="3009" spans="15:15" x14ac:dyDescent="0.3">
      <c r="O3009" s="70"/>
    </row>
    <row r="3010" spans="15:15" x14ac:dyDescent="0.3">
      <c r="O3010" s="70"/>
    </row>
    <row r="3011" spans="15:15" x14ac:dyDescent="0.3">
      <c r="O3011" s="70"/>
    </row>
    <row r="3012" spans="15:15" x14ac:dyDescent="0.3">
      <c r="O3012" s="70"/>
    </row>
    <row r="3013" spans="15:15" x14ac:dyDescent="0.3">
      <c r="O3013" s="70"/>
    </row>
    <row r="3014" spans="15:15" x14ac:dyDescent="0.3">
      <c r="O3014" s="70"/>
    </row>
    <row r="3015" spans="15:15" x14ac:dyDescent="0.3">
      <c r="O3015" s="70"/>
    </row>
    <row r="3016" spans="15:15" x14ac:dyDescent="0.3">
      <c r="O3016" s="70"/>
    </row>
    <row r="3017" spans="15:15" x14ac:dyDescent="0.3">
      <c r="O3017" s="70"/>
    </row>
    <row r="3018" spans="15:15" x14ac:dyDescent="0.3">
      <c r="O3018" s="70"/>
    </row>
    <row r="3019" spans="15:15" x14ac:dyDescent="0.3">
      <c r="O3019" s="70"/>
    </row>
    <row r="3020" spans="15:15" x14ac:dyDescent="0.3">
      <c r="O3020" s="70"/>
    </row>
    <row r="3021" spans="15:15" x14ac:dyDescent="0.3">
      <c r="O3021" s="70"/>
    </row>
    <row r="3022" spans="15:15" x14ac:dyDescent="0.3">
      <c r="O3022" s="70"/>
    </row>
    <row r="3023" spans="15:15" x14ac:dyDescent="0.3">
      <c r="O3023" s="70"/>
    </row>
    <row r="3024" spans="15:15" x14ac:dyDescent="0.3">
      <c r="O3024" s="70"/>
    </row>
    <row r="3025" spans="15:15" x14ac:dyDescent="0.3">
      <c r="O3025" s="70"/>
    </row>
    <row r="3026" spans="15:15" x14ac:dyDescent="0.3">
      <c r="O3026" s="70"/>
    </row>
    <row r="3027" spans="15:15" x14ac:dyDescent="0.3">
      <c r="O3027" s="70"/>
    </row>
    <row r="3028" spans="15:15" x14ac:dyDescent="0.3">
      <c r="O3028" s="70"/>
    </row>
    <row r="3029" spans="15:15" x14ac:dyDescent="0.3">
      <c r="O3029" s="70"/>
    </row>
    <row r="3030" spans="15:15" x14ac:dyDescent="0.3">
      <c r="O3030" s="70"/>
    </row>
    <row r="3031" spans="15:15" x14ac:dyDescent="0.3">
      <c r="O3031" s="70"/>
    </row>
    <row r="3032" spans="15:15" x14ac:dyDescent="0.3">
      <c r="O3032" s="70"/>
    </row>
    <row r="3033" spans="15:15" x14ac:dyDescent="0.3">
      <c r="O3033" s="70"/>
    </row>
    <row r="3034" spans="15:15" x14ac:dyDescent="0.3">
      <c r="O3034" s="70"/>
    </row>
    <row r="3035" spans="15:15" x14ac:dyDescent="0.3">
      <c r="O3035" s="70"/>
    </row>
    <row r="3036" spans="15:15" x14ac:dyDescent="0.3">
      <c r="O3036" s="70"/>
    </row>
    <row r="3037" spans="15:15" x14ac:dyDescent="0.3">
      <c r="O3037" s="70"/>
    </row>
    <row r="3038" spans="15:15" x14ac:dyDescent="0.3">
      <c r="O3038" s="70"/>
    </row>
    <row r="3039" spans="15:15" x14ac:dyDescent="0.3">
      <c r="O3039" s="70"/>
    </row>
    <row r="3040" spans="15:15" x14ac:dyDescent="0.3">
      <c r="O3040" s="70"/>
    </row>
    <row r="3041" spans="15:15" x14ac:dyDescent="0.3">
      <c r="O3041" s="70"/>
    </row>
    <row r="3042" spans="15:15" x14ac:dyDescent="0.3">
      <c r="O3042" s="70"/>
    </row>
    <row r="3043" spans="15:15" x14ac:dyDescent="0.3">
      <c r="O3043" s="70"/>
    </row>
    <row r="3044" spans="15:15" x14ac:dyDescent="0.3">
      <c r="O3044" s="70"/>
    </row>
    <row r="3045" spans="15:15" x14ac:dyDescent="0.3">
      <c r="O3045" s="70"/>
    </row>
    <row r="3046" spans="15:15" x14ac:dyDescent="0.3">
      <c r="O3046" s="70"/>
    </row>
    <row r="3047" spans="15:15" x14ac:dyDescent="0.3">
      <c r="O3047" s="70"/>
    </row>
    <row r="3048" spans="15:15" x14ac:dyDescent="0.3">
      <c r="O3048" s="70"/>
    </row>
    <row r="3049" spans="15:15" x14ac:dyDescent="0.3">
      <c r="O3049" s="70"/>
    </row>
    <row r="3050" spans="15:15" x14ac:dyDescent="0.3">
      <c r="O3050" s="70"/>
    </row>
    <row r="3051" spans="15:15" x14ac:dyDescent="0.3">
      <c r="O3051" s="70"/>
    </row>
    <row r="3052" spans="15:15" x14ac:dyDescent="0.3">
      <c r="O3052" s="70"/>
    </row>
    <row r="3053" spans="15:15" x14ac:dyDescent="0.3">
      <c r="O3053" s="70"/>
    </row>
    <row r="3054" spans="15:15" x14ac:dyDescent="0.3">
      <c r="O3054" s="70"/>
    </row>
    <row r="3055" spans="15:15" x14ac:dyDescent="0.3">
      <c r="O3055" s="70"/>
    </row>
    <row r="3056" spans="15:15" x14ac:dyDescent="0.3">
      <c r="O3056" s="70"/>
    </row>
    <row r="3057" spans="15:15" x14ac:dyDescent="0.3">
      <c r="O3057" s="70"/>
    </row>
    <row r="3058" spans="15:15" x14ac:dyDescent="0.3">
      <c r="O3058" s="70"/>
    </row>
    <row r="3059" spans="15:15" x14ac:dyDescent="0.3">
      <c r="O3059" s="70"/>
    </row>
    <row r="3060" spans="15:15" x14ac:dyDescent="0.3">
      <c r="O3060" s="70"/>
    </row>
    <row r="3061" spans="15:15" x14ac:dyDescent="0.3">
      <c r="O3061" s="70"/>
    </row>
    <row r="3062" spans="15:15" x14ac:dyDescent="0.3">
      <c r="O3062" s="70"/>
    </row>
    <row r="3063" spans="15:15" x14ac:dyDescent="0.3">
      <c r="O3063" s="70"/>
    </row>
    <row r="3064" spans="15:15" x14ac:dyDescent="0.3">
      <c r="O3064" s="70"/>
    </row>
    <row r="3065" spans="15:15" x14ac:dyDescent="0.3">
      <c r="O3065" s="70"/>
    </row>
    <row r="3066" spans="15:15" x14ac:dyDescent="0.3">
      <c r="O3066" s="70"/>
    </row>
    <row r="3067" spans="15:15" x14ac:dyDescent="0.3">
      <c r="O3067" s="70"/>
    </row>
    <row r="3068" spans="15:15" x14ac:dyDescent="0.3">
      <c r="O3068" s="70"/>
    </row>
    <row r="3069" spans="15:15" x14ac:dyDescent="0.3">
      <c r="O3069" s="70"/>
    </row>
    <row r="3070" spans="15:15" x14ac:dyDescent="0.3">
      <c r="O3070" s="70"/>
    </row>
    <row r="3071" spans="15:15" x14ac:dyDescent="0.3">
      <c r="O3071" s="70"/>
    </row>
    <row r="3072" spans="15:15" x14ac:dyDescent="0.3">
      <c r="O3072" s="70"/>
    </row>
    <row r="3073" spans="15:15" x14ac:dyDescent="0.3">
      <c r="O3073" s="70"/>
    </row>
    <row r="3074" spans="15:15" x14ac:dyDescent="0.3">
      <c r="O3074" s="70"/>
    </row>
    <row r="3075" spans="15:15" x14ac:dyDescent="0.3">
      <c r="O3075" s="70"/>
    </row>
    <row r="3076" spans="15:15" x14ac:dyDescent="0.3">
      <c r="O3076" s="70"/>
    </row>
    <row r="3077" spans="15:15" x14ac:dyDescent="0.3">
      <c r="O3077" s="70"/>
    </row>
    <row r="3078" spans="15:15" x14ac:dyDescent="0.3">
      <c r="O3078" s="70"/>
    </row>
    <row r="3079" spans="15:15" x14ac:dyDescent="0.3">
      <c r="O3079" s="70"/>
    </row>
    <row r="3080" spans="15:15" x14ac:dyDescent="0.3">
      <c r="O3080" s="70"/>
    </row>
    <row r="3081" spans="15:15" x14ac:dyDescent="0.3">
      <c r="O3081" s="70"/>
    </row>
    <row r="3082" spans="15:15" x14ac:dyDescent="0.3">
      <c r="O3082" s="70"/>
    </row>
    <row r="3083" spans="15:15" x14ac:dyDescent="0.3">
      <c r="O3083" s="70"/>
    </row>
    <row r="3084" spans="15:15" x14ac:dyDescent="0.3">
      <c r="O3084" s="70"/>
    </row>
    <row r="3085" spans="15:15" x14ac:dyDescent="0.3">
      <c r="O3085" s="70"/>
    </row>
    <row r="3086" spans="15:15" x14ac:dyDescent="0.3">
      <c r="O3086" s="70"/>
    </row>
    <row r="3087" spans="15:15" x14ac:dyDescent="0.3">
      <c r="O3087" s="70"/>
    </row>
    <row r="3088" spans="15:15" x14ac:dyDescent="0.3">
      <c r="O3088" s="70"/>
    </row>
    <row r="3089" spans="15:15" x14ac:dyDescent="0.3">
      <c r="O3089" s="70"/>
    </row>
    <row r="3090" spans="15:15" x14ac:dyDescent="0.3">
      <c r="O3090" s="70"/>
    </row>
    <row r="3091" spans="15:15" x14ac:dyDescent="0.3">
      <c r="O3091" s="70"/>
    </row>
    <row r="3092" spans="15:15" x14ac:dyDescent="0.3">
      <c r="O3092" s="70"/>
    </row>
    <row r="3093" spans="15:15" x14ac:dyDescent="0.3">
      <c r="O3093" s="70"/>
    </row>
    <row r="3094" spans="15:15" x14ac:dyDescent="0.3">
      <c r="O3094" s="70"/>
    </row>
    <row r="3095" spans="15:15" x14ac:dyDescent="0.3">
      <c r="O3095" s="70"/>
    </row>
    <row r="3096" spans="15:15" x14ac:dyDescent="0.3">
      <c r="O3096" s="70"/>
    </row>
    <row r="3097" spans="15:15" x14ac:dyDescent="0.3">
      <c r="O3097" s="70"/>
    </row>
    <row r="3098" spans="15:15" x14ac:dyDescent="0.3">
      <c r="O3098" s="70"/>
    </row>
    <row r="3099" spans="15:15" x14ac:dyDescent="0.3">
      <c r="O3099" s="70"/>
    </row>
    <row r="3100" spans="15:15" x14ac:dyDescent="0.3">
      <c r="O3100" s="70"/>
    </row>
    <row r="3101" spans="15:15" x14ac:dyDescent="0.3">
      <c r="O3101" s="70"/>
    </row>
    <row r="3102" spans="15:15" x14ac:dyDescent="0.3">
      <c r="O3102" s="70"/>
    </row>
    <row r="3103" spans="15:15" x14ac:dyDescent="0.3">
      <c r="O3103" s="70"/>
    </row>
    <row r="3104" spans="15:15" x14ac:dyDescent="0.3">
      <c r="O3104" s="70"/>
    </row>
    <row r="3105" spans="15:15" x14ac:dyDescent="0.3">
      <c r="O3105" s="70"/>
    </row>
    <row r="3106" spans="15:15" x14ac:dyDescent="0.3">
      <c r="O3106" s="70"/>
    </row>
    <row r="3107" spans="15:15" x14ac:dyDescent="0.3">
      <c r="O3107" s="70"/>
    </row>
    <row r="3108" spans="15:15" x14ac:dyDescent="0.3">
      <c r="O3108" s="70"/>
    </row>
    <row r="3109" spans="15:15" x14ac:dyDescent="0.3">
      <c r="O3109" s="70"/>
    </row>
    <row r="3110" spans="15:15" x14ac:dyDescent="0.3">
      <c r="O3110" s="70"/>
    </row>
    <row r="3111" spans="15:15" x14ac:dyDescent="0.3">
      <c r="O3111" s="70"/>
    </row>
    <row r="3112" spans="15:15" x14ac:dyDescent="0.3">
      <c r="O3112" s="70"/>
    </row>
    <row r="3113" spans="15:15" x14ac:dyDescent="0.3">
      <c r="O3113" s="70"/>
    </row>
    <row r="3114" spans="15:15" x14ac:dyDescent="0.3">
      <c r="O3114" s="70"/>
    </row>
    <row r="3115" spans="15:15" x14ac:dyDescent="0.3">
      <c r="O3115" s="70"/>
    </row>
    <row r="3116" spans="15:15" x14ac:dyDescent="0.3">
      <c r="O3116" s="70"/>
    </row>
    <row r="3117" spans="15:15" x14ac:dyDescent="0.3">
      <c r="O3117" s="70"/>
    </row>
    <row r="3118" spans="15:15" x14ac:dyDescent="0.3">
      <c r="O3118" s="70"/>
    </row>
    <row r="3119" spans="15:15" x14ac:dyDescent="0.3">
      <c r="O3119" s="70"/>
    </row>
    <row r="3120" spans="15:15" x14ac:dyDescent="0.3">
      <c r="O3120" s="70"/>
    </row>
    <row r="3121" spans="15:15" x14ac:dyDescent="0.3">
      <c r="O3121" s="70"/>
    </row>
    <row r="3122" spans="15:15" x14ac:dyDescent="0.3">
      <c r="O3122" s="70"/>
    </row>
    <row r="3123" spans="15:15" x14ac:dyDescent="0.3">
      <c r="O3123" s="70"/>
    </row>
    <row r="3124" spans="15:15" x14ac:dyDescent="0.3">
      <c r="O3124" s="70"/>
    </row>
    <row r="3125" spans="15:15" x14ac:dyDescent="0.3">
      <c r="O3125" s="70"/>
    </row>
    <row r="3126" spans="15:15" x14ac:dyDescent="0.3">
      <c r="O3126" s="70"/>
    </row>
    <row r="3127" spans="15:15" x14ac:dyDescent="0.3">
      <c r="O3127" s="70"/>
    </row>
    <row r="3128" spans="15:15" x14ac:dyDescent="0.3">
      <c r="O3128" s="70"/>
    </row>
    <row r="3129" spans="15:15" x14ac:dyDescent="0.3">
      <c r="O3129" s="70"/>
    </row>
    <row r="3130" spans="15:15" x14ac:dyDescent="0.3">
      <c r="O3130" s="70"/>
    </row>
    <row r="3131" spans="15:15" x14ac:dyDescent="0.3">
      <c r="O3131" s="70"/>
    </row>
    <row r="3132" spans="15:15" x14ac:dyDescent="0.3">
      <c r="O3132" s="70"/>
    </row>
    <row r="3133" spans="15:15" x14ac:dyDescent="0.3">
      <c r="O3133" s="70"/>
    </row>
    <row r="3134" spans="15:15" x14ac:dyDescent="0.3">
      <c r="O3134" s="70"/>
    </row>
    <row r="3135" spans="15:15" x14ac:dyDescent="0.3">
      <c r="O3135" s="70"/>
    </row>
    <row r="3136" spans="15:15" x14ac:dyDescent="0.3">
      <c r="O3136" s="70"/>
    </row>
    <row r="3137" spans="15:15" x14ac:dyDescent="0.3">
      <c r="O3137" s="70"/>
    </row>
    <row r="3138" spans="15:15" x14ac:dyDescent="0.3">
      <c r="O3138" s="70"/>
    </row>
    <row r="3139" spans="15:15" x14ac:dyDescent="0.3">
      <c r="O3139" s="70"/>
    </row>
    <row r="3140" spans="15:15" x14ac:dyDescent="0.3">
      <c r="O3140" s="70"/>
    </row>
    <row r="3141" spans="15:15" x14ac:dyDescent="0.3">
      <c r="O3141" s="70"/>
    </row>
    <row r="3142" spans="15:15" x14ac:dyDescent="0.3">
      <c r="O3142" s="70"/>
    </row>
    <row r="3143" spans="15:15" x14ac:dyDescent="0.3">
      <c r="O3143" s="70"/>
    </row>
    <row r="3144" spans="15:15" x14ac:dyDescent="0.3">
      <c r="O3144" s="70"/>
    </row>
    <row r="3145" spans="15:15" x14ac:dyDescent="0.3">
      <c r="O3145" s="70"/>
    </row>
    <row r="3146" spans="15:15" x14ac:dyDescent="0.3">
      <c r="O3146" s="70"/>
    </row>
    <row r="3147" spans="15:15" x14ac:dyDescent="0.3">
      <c r="O3147" s="70"/>
    </row>
    <row r="3148" spans="15:15" x14ac:dyDescent="0.3">
      <c r="O3148" s="70"/>
    </row>
    <row r="3149" spans="15:15" x14ac:dyDescent="0.3">
      <c r="O3149" s="70"/>
    </row>
    <row r="3150" spans="15:15" x14ac:dyDescent="0.3">
      <c r="O3150" s="70"/>
    </row>
    <row r="3151" spans="15:15" x14ac:dyDescent="0.3">
      <c r="O3151" s="70"/>
    </row>
    <row r="3152" spans="15:15" x14ac:dyDescent="0.3">
      <c r="O3152" s="70"/>
    </row>
    <row r="3153" spans="15:15" x14ac:dyDescent="0.3">
      <c r="O3153" s="70"/>
    </row>
    <row r="3154" spans="15:15" x14ac:dyDescent="0.3">
      <c r="O3154" s="70"/>
    </row>
    <row r="3155" spans="15:15" x14ac:dyDescent="0.3">
      <c r="O3155" s="70"/>
    </row>
    <row r="3156" spans="15:15" x14ac:dyDescent="0.3">
      <c r="O3156" s="70"/>
    </row>
    <row r="3157" spans="15:15" x14ac:dyDescent="0.3">
      <c r="O3157" s="70"/>
    </row>
    <row r="3158" spans="15:15" x14ac:dyDescent="0.3">
      <c r="O3158" s="70"/>
    </row>
    <row r="3159" spans="15:15" x14ac:dyDescent="0.3">
      <c r="O3159" s="70"/>
    </row>
    <row r="3160" spans="15:15" x14ac:dyDescent="0.3">
      <c r="O3160" s="70"/>
    </row>
    <row r="3161" spans="15:15" x14ac:dyDescent="0.3">
      <c r="O3161" s="70"/>
    </row>
    <row r="3162" spans="15:15" x14ac:dyDescent="0.3">
      <c r="O3162" s="70"/>
    </row>
    <row r="3163" spans="15:15" x14ac:dyDescent="0.3">
      <c r="O3163" s="70"/>
    </row>
    <row r="3164" spans="15:15" x14ac:dyDescent="0.3">
      <c r="O3164" s="70"/>
    </row>
    <row r="3165" spans="15:15" x14ac:dyDescent="0.3">
      <c r="O3165" s="70"/>
    </row>
    <row r="3166" spans="15:15" x14ac:dyDescent="0.3">
      <c r="O3166" s="70"/>
    </row>
    <row r="3167" spans="15:15" x14ac:dyDescent="0.3">
      <c r="O3167" s="70"/>
    </row>
    <row r="3168" spans="15:15" x14ac:dyDescent="0.3">
      <c r="O3168" s="70"/>
    </row>
    <row r="3169" spans="15:15" x14ac:dyDescent="0.3">
      <c r="O3169" s="70"/>
    </row>
    <row r="3170" spans="15:15" x14ac:dyDescent="0.3">
      <c r="O3170" s="70"/>
    </row>
    <row r="3171" spans="15:15" x14ac:dyDescent="0.3">
      <c r="O3171" s="70"/>
    </row>
    <row r="3172" spans="15:15" x14ac:dyDescent="0.3">
      <c r="O3172" s="70"/>
    </row>
    <row r="3173" spans="15:15" x14ac:dyDescent="0.3">
      <c r="O3173" s="70"/>
    </row>
    <row r="3174" spans="15:15" x14ac:dyDescent="0.3">
      <c r="O3174" s="70"/>
    </row>
    <row r="3175" spans="15:15" x14ac:dyDescent="0.3">
      <c r="O3175" s="70"/>
    </row>
    <row r="3176" spans="15:15" x14ac:dyDescent="0.3">
      <c r="O3176" s="70"/>
    </row>
    <row r="3177" spans="15:15" x14ac:dyDescent="0.3">
      <c r="O3177" s="70"/>
    </row>
    <row r="3178" spans="15:15" x14ac:dyDescent="0.3">
      <c r="O3178" s="70"/>
    </row>
    <row r="3179" spans="15:15" x14ac:dyDescent="0.3">
      <c r="O3179" s="70"/>
    </row>
    <row r="3180" spans="15:15" x14ac:dyDescent="0.3">
      <c r="O3180" s="70"/>
    </row>
    <row r="3181" spans="15:15" x14ac:dyDescent="0.3">
      <c r="O3181" s="70"/>
    </row>
    <row r="3182" spans="15:15" x14ac:dyDescent="0.3">
      <c r="O3182" s="70"/>
    </row>
    <row r="3183" spans="15:15" x14ac:dyDescent="0.3">
      <c r="O3183" s="70"/>
    </row>
    <row r="3184" spans="15:15" x14ac:dyDescent="0.3">
      <c r="O3184" s="70"/>
    </row>
    <row r="3185" spans="15:15" x14ac:dyDescent="0.3">
      <c r="O3185" s="70"/>
    </row>
    <row r="3186" spans="15:15" x14ac:dyDescent="0.3">
      <c r="O3186" s="70"/>
    </row>
    <row r="3187" spans="15:15" x14ac:dyDescent="0.3">
      <c r="O3187" s="70"/>
    </row>
    <row r="3188" spans="15:15" x14ac:dyDescent="0.3">
      <c r="O3188" s="70"/>
    </row>
    <row r="3189" spans="15:15" x14ac:dyDescent="0.3">
      <c r="O3189" s="70"/>
    </row>
    <row r="3190" spans="15:15" x14ac:dyDescent="0.3">
      <c r="O3190" s="70"/>
    </row>
    <row r="3191" spans="15:15" x14ac:dyDescent="0.3">
      <c r="O3191" s="70"/>
    </row>
    <row r="3192" spans="15:15" x14ac:dyDescent="0.3">
      <c r="O3192" s="70"/>
    </row>
    <row r="3193" spans="15:15" x14ac:dyDescent="0.3">
      <c r="O3193" s="70"/>
    </row>
    <row r="3194" spans="15:15" x14ac:dyDescent="0.3">
      <c r="O3194" s="70"/>
    </row>
    <row r="3195" spans="15:15" x14ac:dyDescent="0.3">
      <c r="O3195" s="70"/>
    </row>
    <row r="3196" spans="15:15" x14ac:dyDescent="0.3">
      <c r="O3196" s="70"/>
    </row>
    <row r="3197" spans="15:15" x14ac:dyDescent="0.3">
      <c r="O3197" s="70"/>
    </row>
    <row r="3198" spans="15:15" x14ac:dyDescent="0.3">
      <c r="O3198" s="70"/>
    </row>
    <row r="3199" spans="15:15" x14ac:dyDescent="0.3">
      <c r="O3199" s="70"/>
    </row>
    <row r="3200" spans="15:15" x14ac:dyDescent="0.3">
      <c r="O3200" s="70"/>
    </row>
    <row r="3201" spans="15:15" x14ac:dyDescent="0.3">
      <c r="O3201" s="70"/>
    </row>
    <row r="3202" spans="15:15" x14ac:dyDescent="0.3">
      <c r="O3202" s="70"/>
    </row>
    <row r="3203" spans="15:15" x14ac:dyDescent="0.3">
      <c r="O3203" s="70"/>
    </row>
    <row r="3204" spans="15:15" x14ac:dyDescent="0.3">
      <c r="O3204" s="70"/>
    </row>
    <row r="3205" spans="15:15" x14ac:dyDescent="0.3">
      <c r="O3205" s="70"/>
    </row>
    <row r="3206" spans="15:15" x14ac:dyDescent="0.3">
      <c r="O3206" s="70"/>
    </row>
    <row r="3207" spans="15:15" x14ac:dyDescent="0.3">
      <c r="O3207" s="70"/>
    </row>
    <row r="3208" spans="15:15" x14ac:dyDescent="0.3">
      <c r="O3208" s="70"/>
    </row>
    <row r="3209" spans="15:15" x14ac:dyDescent="0.3">
      <c r="O3209" s="70"/>
    </row>
    <row r="3210" spans="15:15" x14ac:dyDescent="0.3">
      <c r="O3210" s="70"/>
    </row>
    <row r="3211" spans="15:15" x14ac:dyDescent="0.3">
      <c r="O3211" s="70"/>
    </row>
    <row r="3212" spans="15:15" x14ac:dyDescent="0.3">
      <c r="O3212" s="70"/>
    </row>
    <row r="3213" spans="15:15" x14ac:dyDescent="0.3">
      <c r="O3213" s="70"/>
    </row>
    <row r="3214" spans="15:15" x14ac:dyDescent="0.3">
      <c r="O3214" s="70"/>
    </row>
    <row r="3215" spans="15:15" x14ac:dyDescent="0.3">
      <c r="O3215" s="70"/>
    </row>
    <row r="3216" spans="15:15" x14ac:dyDescent="0.3">
      <c r="O3216" s="70"/>
    </row>
    <row r="3217" spans="15:15" x14ac:dyDescent="0.3">
      <c r="O3217" s="70"/>
    </row>
    <row r="3218" spans="15:15" x14ac:dyDescent="0.3">
      <c r="O3218" s="70"/>
    </row>
    <row r="3219" spans="15:15" x14ac:dyDescent="0.3">
      <c r="O3219" s="70"/>
    </row>
    <row r="3220" spans="15:15" x14ac:dyDescent="0.3">
      <c r="O3220" s="70"/>
    </row>
    <row r="3221" spans="15:15" x14ac:dyDescent="0.3">
      <c r="O3221" s="70"/>
    </row>
    <row r="3222" spans="15:15" x14ac:dyDescent="0.3">
      <c r="O3222" s="70"/>
    </row>
    <row r="3223" spans="15:15" x14ac:dyDescent="0.3">
      <c r="O3223" s="70"/>
    </row>
    <row r="3224" spans="15:15" x14ac:dyDescent="0.3">
      <c r="O3224" s="70"/>
    </row>
    <row r="3225" spans="15:15" x14ac:dyDescent="0.3">
      <c r="O3225" s="70"/>
    </row>
    <row r="3226" spans="15:15" x14ac:dyDescent="0.3">
      <c r="O3226" s="70"/>
    </row>
    <row r="3227" spans="15:15" x14ac:dyDescent="0.3">
      <c r="O3227" s="70"/>
    </row>
    <row r="3228" spans="15:15" x14ac:dyDescent="0.3">
      <c r="O3228" s="70"/>
    </row>
    <row r="3229" spans="15:15" x14ac:dyDescent="0.3">
      <c r="O3229" s="70"/>
    </row>
    <row r="3230" spans="15:15" x14ac:dyDescent="0.3">
      <c r="O3230" s="70"/>
    </row>
    <row r="3231" spans="15:15" x14ac:dyDescent="0.3">
      <c r="O3231" s="70"/>
    </row>
    <row r="3232" spans="15:15" x14ac:dyDescent="0.3">
      <c r="O3232" s="70"/>
    </row>
    <row r="3233" spans="15:15" x14ac:dyDescent="0.3">
      <c r="O3233" s="70"/>
    </row>
    <row r="3234" spans="15:15" x14ac:dyDescent="0.3">
      <c r="O3234" s="70"/>
    </row>
    <row r="3235" spans="15:15" x14ac:dyDescent="0.3">
      <c r="O3235" s="70"/>
    </row>
    <row r="3236" spans="15:15" x14ac:dyDescent="0.3">
      <c r="O3236" s="70"/>
    </row>
    <row r="3237" spans="15:15" x14ac:dyDescent="0.3">
      <c r="O3237" s="70"/>
    </row>
    <row r="3238" spans="15:15" x14ac:dyDescent="0.3">
      <c r="O3238" s="70"/>
    </row>
    <row r="3239" spans="15:15" x14ac:dyDescent="0.3">
      <c r="O3239" s="70"/>
    </row>
    <row r="3240" spans="15:15" x14ac:dyDescent="0.3">
      <c r="O3240" s="70"/>
    </row>
    <row r="3241" spans="15:15" x14ac:dyDescent="0.3">
      <c r="O3241" s="70"/>
    </row>
    <row r="3242" spans="15:15" x14ac:dyDescent="0.3">
      <c r="O3242" s="70"/>
    </row>
    <row r="3243" spans="15:15" x14ac:dyDescent="0.3">
      <c r="O3243" s="70"/>
    </row>
    <row r="3244" spans="15:15" x14ac:dyDescent="0.3">
      <c r="O3244" s="70"/>
    </row>
    <row r="3245" spans="15:15" x14ac:dyDescent="0.3">
      <c r="O3245" s="70"/>
    </row>
    <row r="3246" spans="15:15" x14ac:dyDescent="0.3">
      <c r="O3246" s="70"/>
    </row>
    <row r="3247" spans="15:15" x14ac:dyDescent="0.3">
      <c r="O3247" s="70"/>
    </row>
    <row r="3248" spans="15:15" x14ac:dyDescent="0.3">
      <c r="O3248" s="70"/>
    </row>
    <row r="3249" spans="15:15" x14ac:dyDescent="0.3">
      <c r="O3249" s="70"/>
    </row>
    <row r="3250" spans="15:15" x14ac:dyDescent="0.3">
      <c r="O3250" s="70"/>
    </row>
    <row r="3251" spans="15:15" x14ac:dyDescent="0.3">
      <c r="O3251" s="70"/>
    </row>
    <row r="3252" spans="15:15" x14ac:dyDescent="0.3">
      <c r="O3252" s="70"/>
    </row>
    <row r="3253" spans="15:15" x14ac:dyDescent="0.3">
      <c r="O3253" s="70"/>
    </row>
    <row r="3254" spans="15:15" x14ac:dyDescent="0.3">
      <c r="O3254" s="70"/>
    </row>
    <row r="3255" spans="15:15" x14ac:dyDescent="0.3">
      <c r="O3255" s="70"/>
    </row>
    <row r="3256" spans="15:15" x14ac:dyDescent="0.3">
      <c r="O3256" s="70"/>
    </row>
    <row r="3257" spans="15:15" x14ac:dyDescent="0.3">
      <c r="O3257" s="70"/>
    </row>
    <row r="3258" spans="15:15" x14ac:dyDescent="0.3">
      <c r="O3258" s="70"/>
    </row>
    <row r="3259" spans="15:15" x14ac:dyDescent="0.3">
      <c r="O3259" s="70"/>
    </row>
    <row r="3260" spans="15:15" x14ac:dyDescent="0.3">
      <c r="O3260" s="70"/>
    </row>
    <row r="3261" spans="15:15" x14ac:dyDescent="0.3">
      <c r="O3261" s="70"/>
    </row>
    <row r="3262" spans="15:15" x14ac:dyDescent="0.3">
      <c r="O3262" s="70"/>
    </row>
    <row r="3263" spans="15:15" x14ac:dyDescent="0.3">
      <c r="O3263" s="70"/>
    </row>
    <row r="3264" spans="15:15" x14ac:dyDescent="0.3">
      <c r="O3264" s="70"/>
    </row>
    <row r="3265" spans="15:15" x14ac:dyDescent="0.3">
      <c r="O3265" s="70"/>
    </row>
    <row r="3266" spans="15:15" x14ac:dyDescent="0.3">
      <c r="O3266" s="70"/>
    </row>
    <row r="3267" spans="15:15" x14ac:dyDescent="0.3">
      <c r="O3267" s="70"/>
    </row>
    <row r="3268" spans="15:15" x14ac:dyDescent="0.3">
      <c r="O3268" s="70"/>
    </row>
    <row r="3269" spans="15:15" x14ac:dyDescent="0.3">
      <c r="O3269" s="70"/>
    </row>
    <row r="3270" spans="15:15" x14ac:dyDescent="0.3">
      <c r="O3270" s="70"/>
    </row>
    <row r="3271" spans="15:15" x14ac:dyDescent="0.3">
      <c r="O3271" s="70"/>
    </row>
    <row r="3272" spans="15:15" x14ac:dyDescent="0.3">
      <c r="O3272" s="70"/>
    </row>
    <row r="3273" spans="15:15" x14ac:dyDescent="0.3">
      <c r="O3273" s="70"/>
    </row>
    <row r="3274" spans="15:15" x14ac:dyDescent="0.3">
      <c r="O3274" s="70"/>
    </row>
    <row r="3275" spans="15:15" x14ac:dyDescent="0.3">
      <c r="O3275" s="70"/>
    </row>
    <row r="3276" spans="15:15" x14ac:dyDescent="0.3">
      <c r="O3276" s="70"/>
    </row>
    <row r="3277" spans="15:15" x14ac:dyDescent="0.3">
      <c r="O3277" s="70"/>
    </row>
    <row r="3278" spans="15:15" x14ac:dyDescent="0.3">
      <c r="O3278" s="70"/>
    </row>
    <row r="3279" spans="15:15" x14ac:dyDescent="0.3">
      <c r="O3279" s="70"/>
    </row>
    <row r="3280" spans="15:15" x14ac:dyDescent="0.3">
      <c r="O3280" s="70"/>
    </row>
    <row r="3281" spans="15:15" x14ac:dyDescent="0.3">
      <c r="O3281" s="70"/>
    </row>
    <row r="3282" spans="15:15" x14ac:dyDescent="0.3">
      <c r="O3282" s="70"/>
    </row>
    <row r="3283" spans="15:15" x14ac:dyDescent="0.3">
      <c r="O3283" s="70"/>
    </row>
    <row r="3284" spans="15:15" x14ac:dyDescent="0.3">
      <c r="O3284" s="70"/>
    </row>
    <row r="3285" spans="15:15" x14ac:dyDescent="0.3">
      <c r="O3285" s="70"/>
    </row>
    <row r="3286" spans="15:15" x14ac:dyDescent="0.3">
      <c r="O3286" s="70"/>
    </row>
    <row r="3287" spans="15:15" x14ac:dyDescent="0.3">
      <c r="O3287" s="70"/>
    </row>
    <row r="3288" spans="15:15" x14ac:dyDescent="0.3">
      <c r="O3288" s="70"/>
    </row>
    <row r="3289" spans="15:15" x14ac:dyDescent="0.3">
      <c r="O3289" s="70"/>
    </row>
    <row r="3290" spans="15:15" x14ac:dyDescent="0.3">
      <c r="O3290" s="70"/>
    </row>
    <row r="3291" spans="15:15" x14ac:dyDescent="0.3">
      <c r="O3291" s="70"/>
    </row>
    <row r="3292" spans="15:15" x14ac:dyDescent="0.3">
      <c r="O3292" s="70"/>
    </row>
    <row r="3293" spans="15:15" x14ac:dyDescent="0.3">
      <c r="O3293" s="70"/>
    </row>
    <row r="3294" spans="15:15" x14ac:dyDescent="0.3">
      <c r="O3294" s="70"/>
    </row>
    <row r="3295" spans="15:15" x14ac:dyDescent="0.3">
      <c r="O3295" s="70"/>
    </row>
    <row r="3296" spans="15:15" x14ac:dyDescent="0.3">
      <c r="O3296" s="70"/>
    </row>
    <row r="3297" spans="15:15" x14ac:dyDescent="0.3">
      <c r="O3297" s="70"/>
    </row>
    <row r="3298" spans="15:15" x14ac:dyDescent="0.3">
      <c r="O3298" s="70"/>
    </row>
    <row r="3299" spans="15:15" x14ac:dyDescent="0.3">
      <c r="O3299" s="70"/>
    </row>
    <row r="3300" spans="15:15" x14ac:dyDescent="0.3">
      <c r="O3300" s="70"/>
    </row>
    <row r="3301" spans="15:15" x14ac:dyDescent="0.3">
      <c r="O3301" s="70"/>
    </row>
    <row r="3302" spans="15:15" x14ac:dyDescent="0.3">
      <c r="O3302" s="70"/>
    </row>
    <row r="3303" spans="15:15" x14ac:dyDescent="0.3">
      <c r="O3303" s="70"/>
    </row>
    <row r="3304" spans="15:15" x14ac:dyDescent="0.3">
      <c r="O3304" s="70"/>
    </row>
    <row r="3305" spans="15:15" x14ac:dyDescent="0.3">
      <c r="O3305" s="70"/>
    </row>
    <row r="3306" spans="15:15" x14ac:dyDescent="0.3">
      <c r="O3306" s="70"/>
    </row>
    <row r="3307" spans="15:15" x14ac:dyDescent="0.3">
      <c r="O3307" s="70"/>
    </row>
    <row r="3308" spans="15:15" x14ac:dyDescent="0.3">
      <c r="O3308" s="70"/>
    </row>
    <row r="3309" spans="15:15" x14ac:dyDescent="0.3">
      <c r="O3309" s="70"/>
    </row>
    <row r="3310" spans="15:15" x14ac:dyDescent="0.3">
      <c r="O3310" s="70"/>
    </row>
    <row r="3311" spans="15:15" x14ac:dyDescent="0.3">
      <c r="O3311" s="70"/>
    </row>
    <row r="3312" spans="15:15" x14ac:dyDescent="0.3">
      <c r="O3312" s="70"/>
    </row>
    <row r="3313" spans="15:15" x14ac:dyDescent="0.3">
      <c r="O3313" s="70"/>
    </row>
    <row r="3314" spans="15:15" x14ac:dyDescent="0.3">
      <c r="O3314" s="70"/>
    </row>
    <row r="3315" spans="15:15" x14ac:dyDescent="0.3">
      <c r="O3315" s="70"/>
    </row>
    <row r="3316" spans="15:15" x14ac:dyDescent="0.3">
      <c r="O3316" s="70"/>
    </row>
    <row r="3317" spans="15:15" x14ac:dyDescent="0.3">
      <c r="O3317" s="70"/>
    </row>
    <row r="3318" spans="15:15" x14ac:dyDescent="0.3">
      <c r="O3318" s="70"/>
    </row>
    <row r="3319" spans="15:15" x14ac:dyDescent="0.3">
      <c r="O3319" s="70"/>
    </row>
    <row r="3320" spans="15:15" x14ac:dyDescent="0.3">
      <c r="O3320" s="70"/>
    </row>
    <row r="3321" spans="15:15" x14ac:dyDescent="0.3">
      <c r="O3321" s="70"/>
    </row>
    <row r="3322" spans="15:15" x14ac:dyDescent="0.3">
      <c r="O3322" s="70"/>
    </row>
    <row r="3323" spans="15:15" x14ac:dyDescent="0.3">
      <c r="O3323" s="70"/>
    </row>
    <row r="3324" spans="15:15" x14ac:dyDescent="0.3">
      <c r="O3324" s="70"/>
    </row>
    <row r="3325" spans="15:15" x14ac:dyDescent="0.3">
      <c r="O3325" s="70"/>
    </row>
    <row r="3326" spans="15:15" x14ac:dyDescent="0.3">
      <c r="O3326" s="70"/>
    </row>
    <row r="3327" spans="15:15" x14ac:dyDescent="0.3">
      <c r="O3327" s="70"/>
    </row>
    <row r="3328" spans="15:15" x14ac:dyDescent="0.3">
      <c r="O3328" s="70"/>
    </row>
    <row r="3329" spans="15:15" x14ac:dyDescent="0.3">
      <c r="O3329" s="70"/>
    </row>
    <row r="3330" spans="15:15" x14ac:dyDescent="0.3">
      <c r="O3330" s="70"/>
    </row>
    <row r="3331" spans="15:15" x14ac:dyDescent="0.3">
      <c r="O3331" s="70"/>
    </row>
    <row r="3332" spans="15:15" x14ac:dyDescent="0.3">
      <c r="O3332" s="70"/>
    </row>
    <row r="3333" spans="15:15" x14ac:dyDescent="0.3">
      <c r="O3333" s="70"/>
    </row>
    <row r="3334" spans="15:15" x14ac:dyDescent="0.3">
      <c r="O3334" s="70"/>
    </row>
    <row r="3335" spans="15:15" x14ac:dyDescent="0.3">
      <c r="O3335" s="70"/>
    </row>
    <row r="3336" spans="15:15" x14ac:dyDescent="0.3">
      <c r="O3336" s="70"/>
    </row>
    <row r="3337" spans="15:15" x14ac:dyDescent="0.3">
      <c r="O3337" s="70"/>
    </row>
    <row r="3338" spans="15:15" x14ac:dyDescent="0.3">
      <c r="O3338" s="70"/>
    </row>
    <row r="3339" spans="15:15" x14ac:dyDescent="0.3">
      <c r="O3339" s="70"/>
    </row>
    <row r="3340" spans="15:15" x14ac:dyDescent="0.3">
      <c r="O3340" s="70"/>
    </row>
    <row r="3341" spans="15:15" x14ac:dyDescent="0.3">
      <c r="O3341" s="70"/>
    </row>
    <row r="3342" spans="15:15" x14ac:dyDescent="0.3">
      <c r="O3342" s="70"/>
    </row>
    <row r="3343" spans="15:15" x14ac:dyDescent="0.3">
      <c r="O3343" s="70"/>
    </row>
    <row r="3344" spans="15:15" x14ac:dyDescent="0.3">
      <c r="O3344" s="70"/>
    </row>
    <row r="3345" spans="15:15" x14ac:dyDescent="0.3">
      <c r="O3345" s="70"/>
    </row>
    <row r="3346" spans="15:15" x14ac:dyDescent="0.3">
      <c r="O3346" s="70"/>
    </row>
    <row r="3347" spans="15:15" x14ac:dyDescent="0.3">
      <c r="O3347" s="70"/>
    </row>
    <row r="3348" spans="15:15" x14ac:dyDescent="0.3">
      <c r="O3348" s="70"/>
    </row>
    <row r="3349" spans="15:15" x14ac:dyDescent="0.3">
      <c r="O3349" s="70"/>
    </row>
    <row r="3350" spans="15:15" x14ac:dyDescent="0.3">
      <c r="O3350" s="70"/>
    </row>
    <row r="3351" spans="15:15" x14ac:dyDescent="0.3">
      <c r="O3351" s="70"/>
    </row>
    <row r="3352" spans="15:15" x14ac:dyDescent="0.3">
      <c r="O3352" s="70"/>
    </row>
    <row r="3353" spans="15:15" x14ac:dyDescent="0.3">
      <c r="O3353" s="70"/>
    </row>
    <row r="3354" spans="15:15" x14ac:dyDescent="0.3">
      <c r="O3354" s="70"/>
    </row>
    <row r="3355" spans="15:15" x14ac:dyDescent="0.3">
      <c r="O3355" s="70"/>
    </row>
    <row r="3356" spans="15:15" x14ac:dyDescent="0.3">
      <c r="O3356" s="70"/>
    </row>
    <row r="3357" spans="15:15" x14ac:dyDescent="0.3">
      <c r="O3357" s="70"/>
    </row>
    <row r="3358" spans="15:15" x14ac:dyDescent="0.3">
      <c r="O3358" s="70"/>
    </row>
    <row r="3359" spans="15:15" x14ac:dyDescent="0.3">
      <c r="O3359" s="70"/>
    </row>
    <row r="3360" spans="15:15" x14ac:dyDescent="0.3">
      <c r="O3360" s="70"/>
    </row>
    <row r="3361" spans="15:15" x14ac:dyDescent="0.3">
      <c r="O3361" s="70"/>
    </row>
    <row r="3362" spans="15:15" x14ac:dyDescent="0.3">
      <c r="O3362" s="70"/>
    </row>
    <row r="3363" spans="15:15" x14ac:dyDescent="0.3">
      <c r="O3363" s="70"/>
    </row>
    <row r="3364" spans="15:15" x14ac:dyDescent="0.3">
      <c r="O3364" s="70"/>
    </row>
    <row r="3365" spans="15:15" x14ac:dyDescent="0.3">
      <c r="O3365" s="70"/>
    </row>
    <row r="3366" spans="15:15" x14ac:dyDescent="0.3">
      <c r="O3366" s="70"/>
    </row>
    <row r="3367" spans="15:15" x14ac:dyDescent="0.3">
      <c r="O3367" s="70"/>
    </row>
    <row r="3368" spans="15:15" x14ac:dyDescent="0.3">
      <c r="O3368" s="70"/>
    </row>
    <row r="3369" spans="15:15" x14ac:dyDescent="0.3">
      <c r="O3369" s="70"/>
    </row>
    <row r="3370" spans="15:15" x14ac:dyDescent="0.3">
      <c r="O3370" s="70"/>
    </row>
    <row r="3371" spans="15:15" x14ac:dyDescent="0.3">
      <c r="O3371" s="70"/>
    </row>
    <row r="3372" spans="15:15" x14ac:dyDescent="0.3">
      <c r="O3372" s="70"/>
    </row>
    <row r="3373" spans="15:15" x14ac:dyDescent="0.3">
      <c r="O3373" s="70"/>
    </row>
    <row r="3374" spans="15:15" x14ac:dyDescent="0.3">
      <c r="O3374" s="70"/>
    </row>
    <row r="3375" spans="15:15" x14ac:dyDescent="0.3">
      <c r="O3375" s="70"/>
    </row>
    <row r="3376" spans="15:15" x14ac:dyDescent="0.3">
      <c r="O3376" s="70"/>
    </row>
    <row r="3377" spans="15:15" x14ac:dyDescent="0.3">
      <c r="O3377" s="70"/>
    </row>
    <row r="3378" spans="15:15" x14ac:dyDescent="0.3">
      <c r="O3378" s="70"/>
    </row>
    <row r="3379" spans="15:15" x14ac:dyDescent="0.3">
      <c r="O3379" s="70"/>
    </row>
    <row r="3380" spans="15:15" x14ac:dyDescent="0.3">
      <c r="O3380" s="70"/>
    </row>
    <row r="3381" spans="15:15" x14ac:dyDescent="0.3">
      <c r="O3381" s="70"/>
    </row>
    <row r="3382" spans="15:15" x14ac:dyDescent="0.3">
      <c r="O3382" s="70"/>
    </row>
    <row r="3383" spans="15:15" x14ac:dyDescent="0.3">
      <c r="O3383" s="70"/>
    </row>
    <row r="3384" spans="15:15" x14ac:dyDescent="0.3">
      <c r="O3384" s="70"/>
    </row>
    <row r="3385" spans="15:15" x14ac:dyDescent="0.3">
      <c r="O3385" s="70"/>
    </row>
    <row r="3386" spans="15:15" x14ac:dyDescent="0.3">
      <c r="O3386" s="70"/>
    </row>
    <row r="3387" spans="15:15" x14ac:dyDescent="0.3">
      <c r="O3387" s="70"/>
    </row>
    <row r="3388" spans="15:15" x14ac:dyDescent="0.3">
      <c r="O3388" s="70"/>
    </row>
    <row r="3389" spans="15:15" x14ac:dyDescent="0.3">
      <c r="O3389" s="70"/>
    </row>
    <row r="3390" spans="15:15" x14ac:dyDescent="0.3">
      <c r="O3390" s="70"/>
    </row>
    <row r="3391" spans="15:15" x14ac:dyDescent="0.3">
      <c r="O3391" s="70"/>
    </row>
    <row r="3392" spans="15:15" x14ac:dyDescent="0.3">
      <c r="O3392" s="70"/>
    </row>
    <row r="3393" spans="15:15" x14ac:dyDescent="0.3">
      <c r="O3393" s="70"/>
    </row>
    <row r="3394" spans="15:15" x14ac:dyDescent="0.3">
      <c r="O3394" s="70"/>
    </row>
    <row r="3395" spans="15:15" x14ac:dyDescent="0.3">
      <c r="O3395" s="70"/>
    </row>
    <row r="3396" spans="15:15" x14ac:dyDescent="0.3">
      <c r="O3396" s="70"/>
    </row>
    <row r="3397" spans="15:15" x14ac:dyDescent="0.3">
      <c r="O3397" s="70"/>
    </row>
    <row r="3398" spans="15:15" x14ac:dyDescent="0.3">
      <c r="O3398" s="70"/>
    </row>
    <row r="3399" spans="15:15" x14ac:dyDescent="0.3">
      <c r="O3399" s="70"/>
    </row>
    <row r="3400" spans="15:15" x14ac:dyDescent="0.3">
      <c r="O3400" s="70"/>
    </row>
    <row r="3401" spans="15:15" x14ac:dyDescent="0.3">
      <c r="O3401" s="70"/>
    </row>
    <row r="3402" spans="15:15" x14ac:dyDescent="0.3">
      <c r="O3402" s="70"/>
    </row>
    <row r="3403" spans="15:15" x14ac:dyDescent="0.3">
      <c r="O3403" s="70"/>
    </row>
    <row r="3404" spans="15:15" x14ac:dyDescent="0.3">
      <c r="O3404" s="70"/>
    </row>
    <row r="3405" spans="15:15" x14ac:dyDescent="0.3">
      <c r="O3405" s="70"/>
    </row>
    <row r="3406" spans="15:15" x14ac:dyDescent="0.3">
      <c r="O3406" s="70"/>
    </row>
    <row r="3407" spans="15:15" x14ac:dyDescent="0.3">
      <c r="O3407" s="70"/>
    </row>
    <row r="3408" spans="15:15" x14ac:dyDescent="0.3">
      <c r="O3408" s="70"/>
    </row>
    <row r="3409" spans="15:15" x14ac:dyDescent="0.3">
      <c r="O3409" s="70"/>
    </row>
    <row r="3410" spans="15:15" x14ac:dyDescent="0.3">
      <c r="O3410" s="70"/>
    </row>
    <row r="3411" spans="15:15" x14ac:dyDescent="0.3">
      <c r="O3411" s="70"/>
    </row>
    <row r="3412" spans="15:15" x14ac:dyDescent="0.3">
      <c r="O3412" s="70"/>
    </row>
    <row r="3413" spans="15:15" x14ac:dyDescent="0.3">
      <c r="O3413" s="70"/>
    </row>
    <row r="3414" spans="15:15" x14ac:dyDescent="0.3">
      <c r="O3414" s="70"/>
    </row>
    <row r="3415" spans="15:15" x14ac:dyDescent="0.3">
      <c r="O3415" s="70"/>
    </row>
    <row r="3416" spans="15:15" x14ac:dyDescent="0.3">
      <c r="O3416" s="70"/>
    </row>
    <row r="3417" spans="15:15" x14ac:dyDescent="0.3">
      <c r="O3417" s="70"/>
    </row>
    <row r="3418" spans="15:15" x14ac:dyDescent="0.3">
      <c r="O3418" s="70"/>
    </row>
    <row r="3419" spans="15:15" x14ac:dyDescent="0.3">
      <c r="O3419" s="70"/>
    </row>
    <row r="3420" spans="15:15" x14ac:dyDescent="0.3">
      <c r="O3420" s="70"/>
    </row>
    <row r="3421" spans="15:15" x14ac:dyDescent="0.3">
      <c r="O3421" s="70"/>
    </row>
    <row r="3422" spans="15:15" x14ac:dyDescent="0.3">
      <c r="O3422" s="70"/>
    </row>
    <row r="3423" spans="15:15" x14ac:dyDescent="0.3">
      <c r="O3423" s="70"/>
    </row>
    <row r="3424" spans="15:15" x14ac:dyDescent="0.3">
      <c r="O3424" s="70"/>
    </row>
    <row r="3425" spans="15:15" x14ac:dyDescent="0.3">
      <c r="O3425" s="70"/>
    </row>
    <row r="3426" spans="15:15" x14ac:dyDescent="0.3">
      <c r="O3426" s="70"/>
    </row>
    <row r="3427" spans="15:15" x14ac:dyDescent="0.3">
      <c r="O3427" s="70"/>
    </row>
    <row r="3428" spans="15:15" x14ac:dyDescent="0.3">
      <c r="O3428" s="70"/>
    </row>
    <row r="3429" spans="15:15" x14ac:dyDescent="0.3">
      <c r="O3429" s="70"/>
    </row>
    <row r="3430" spans="15:15" x14ac:dyDescent="0.3">
      <c r="O3430" s="70"/>
    </row>
    <row r="3431" spans="15:15" x14ac:dyDescent="0.3">
      <c r="O3431" s="70"/>
    </row>
    <row r="3432" spans="15:15" x14ac:dyDescent="0.3">
      <c r="O3432" s="70"/>
    </row>
    <row r="3433" spans="15:15" x14ac:dyDescent="0.3">
      <c r="O3433" s="70"/>
    </row>
    <row r="3434" spans="15:15" x14ac:dyDescent="0.3">
      <c r="O3434" s="70"/>
    </row>
    <row r="3435" spans="15:15" x14ac:dyDescent="0.3">
      <c r="O3435" s="70"/>
    </row>
    <row r="3436" spans="15:15" x14ac:dyDescent="0.3">
      <c r="O3436" s="70"/>
    </row>
    <row r="3437" spans="15:15" x14ac:dyDescent="0.3">
      <c r="O3437" s="70"/>
    </row>
    <row r="3438" spans="15:15" x14ac:dyDescent="0.3">
      <c r="O3438" s="70"/>
    </row>
    <row r="3439" spans="15:15" x14ac:dyDescent="0.3">
      <c r="O3439" s="70"/>
    </row>
    <row r="3440" spans="15:15" x14ac:dyDescent="0.3">
      <c r="O3440" s="70"/>
    </row>
    <row r="3441" spans="15:15" x14ac:dyDescent="0.3">
      <c r="O3441" s="70"/>
    </row>
    <row r="3442" spans="15:15" x14ac:dyDescent="0.3">
      <c r="O3442" s="70"/>
    </row>
    <row r="3443" spans="15:15" x14ac:dyDescent="0.3">
      <c r="O3443" s="70"/>
    </row>
    <row r="3444" spans="15:15" x14ac:dyDescent="0.3">
      <c r="O3444" s="70"/>
    </row>
    <row r="3445" spans="15:15" x14ac:dyDescent="0.3">
      <c r="O3445" s="70"/>
    </row>
    <row r="3446" spans="15:15" x14ac:dyDescent="0.3">
      <c r="O3446" s="70"/>
    </row>
    <row r="3447" spans="15:15" x14ac:dyDescent="0.3">
      <c r="O3447" s="70"/>
    </row>
    <row r="3448" spans="15:15" x14ac:dyDescent="0.3">
      <c r="O3448" s="70"/>
    </row>
    <row r="3449" spans="15:15" x14ac:dyDescent="0.3">
      <c r="O3449" s="70"/>
    </row>
    <row r="3450" spans="15:15" x14ac:dyDescent="0.3">
      <c r="O3450" s="70"/>
    </row>
    <row r="3451" spans="15:15" x14ac:dyDescent="0.3">
      <c r="O3451" s="70"/>
    </row>
    <row r="3452" spans="15:15" x14ac:dyDescent="0.3">
      <c r="O3452" s="70"/>
    </row>
    <row r="3453" spans="15:15" x14ac:dyDescent="0.3">
      <c r="O3453" s="70"/>
    </row>
    <row r="3454" spans="15:15" x14ac:dyDescent="0.3">
      <c r="O3454" s="70"/>
    </row>
    <row r="3455" spans="15:15" x14ac:dyDescent="0.3">
      <c r="O3455" s="70"/>
    </row>
    <row r="3456" spans="15:15" x14ac:dyDescent="0.3">
      <c r="O3456" s="70"/>
    </row>
    <row r="3457" spans="15:15" x14ac:dyDescent="0.3">
      <c r="O3457" s="70"/>
    </row>
    <row r="3458" spans="15:15" x14ac:dyDescent="0.3">
      <c r="O3458" s="70"/>
    </row>
    <row r="3459" spans="15:15" x14ac:dyDescent="0.3">
      <c r="O3459" s="70"/>
    </row>
    <row r="3460" spans="15:15" x14ac:dyDescent="0.3">
      <c r="O3460" s="70"/>
    </row>
    <row r="3461" spans="15:15" x14ac:dyDescent="0.3">
      <c r="O3461" s="70"/>
    </row>
    <row r="3462" spans="15:15" x14ac:dyDescent="0.3">
      <c r="O3462" s="70"/>
    </row>
    <row r="3463" spans="15:15" x14ac:dyDescent="0.3">
      <c r="O3463" s="70"/>
    </row>
    <row r="3464" spans="15:15" x14ac:dyDescent="0.3">
      <c r="O3464" s="70"/>
    </row>
    <row r="3465" spans="15:15" x14ac:dyDescent="0.3">
      <c r="O3465" s="70"/>
    </row>
    <row r="3466" spans="15:15" x14ac:dyDescent="0.3">
      <c r="O3466" s="70"/>
    </row>
    <row r="3467" spans="15:15" x14ac:dyDescent="0.3">
      <c r="O3467" s="70"/>
    </row>
    <row r="3468" spans="15:15" x14ac:dyDescent="0.3">
      <c r="O3468" s="70"/>
    </row>
    <row r="3469" spans="15:15" x14ac:dyDescent="0.3">
      <c r="O3469" s="70"/>
    </row>
    <row r="3470" spans="15:15" x14ac:dyDescent="0.3">
      <c r="O3470" s="70"/>
    </row>
    <row r="3471" spans="15:15" x14ac:dyDescent="0.3">
      <c r="O3471" s="70"/>
    </row>
    <row r="3472" spans="15:15" x14ac:dyDescent="0.3">
      <c r="O3472" s="70"/>
    </row>
    <row r="3473" spans="15:15" x14ac:dyDescent="0.3">
      <c r="O3473" s="70"/>
    </row>
    <row r="3474" spans="15:15" x14ac:dyDescent="0.3">
      <c r="O3474" s="70"/>
    </row>
    <row r="3475" spans="15:15" x14ac:dyDescent="0.3">
      <c r="O3475" s="70"/>
    </row>
    <row r="3476" spans="15:15" x14ac:dyDescent="0.3">
      <c r="O3476" s="70"/>
    </row>
    <row r="3477" spans="15:15" x14ac:dyDescent="0.3">
      <c r="O3477" s="70"/>
    </row>
    <row r="3478" spans="15:15" x14ac:dyDescent="0.3">
      <c r="O3478" s="70"/>
    </row>
    <row r="3479" spans="15:15" x14ac:dyDescent="0.3">
      <c r="O3479" s="70"/>
    </row>
    <row r="3480" spans="15:15" x14ac:dyDescent="0.3">
      <c r="O3480" s="70"/>
    </row>
    <row r="3481" spans="15:15" x14ac:dyDescent="0.3">
      <c r="O3481" s="70"/>
    </row>
    <row r="3482" spans="15:15" x14ac:dyDescent="0.3">
      <c r="O3482" s="70"/>
    </row>
    <row r="3483" spans="15:15" x14ac:dyDescent="0.3">
      <c r="O3483" s="70"/>
    </row>
    <row r="3484" spans="15:15" x14ac:dyDescent="0.3">
      <c r="O3484" s="70"/>
    </row>
    <row r="3485" spans="15:15" x14ac:dyDescent="0.3">
      <c r="O3485" s="70"/>
    </row>
    <row r="3486" spans="15:15" x14ac:dyDescent="0.3">
      <c r="O3486" s="70"/>
    </row>
    <row r="3487" spans="15:15" x14ac:dyDescent="0.3">
      <c r="O3487" s="70"/>
    </row>
    <row r="3488" spans="15:15" x14ac:dyDescent="0.3">
      <c r="O3488" s="70"/>
    </row>
    <row r="3489" spans="15:15" x14ac:dyDescent="0.3">
      <c r="O3489" s="70"/>
    </row>
    <row r="3490" spans="15:15" x14ac:dyDescent="0.3">
      <c r="O3490" s="70"/>
    </row>
    <row r="3491" spans="15:15" x14ac:dyDescent="0.3">
      <c r="O3491" s="70"/>
    </row>
    <row r="3492" spans="15:15" x14ac:dyDescent="0.3">
      <c r="O3492" s="70"/>
    </row>
    <row r="3493" spans="15:15" x14ac:dyDescent="0.3">
      <c r="O3493" s="70"/>
    </row>
    <row r="3494" spans="15:15" x14ac:dyDescent="0.3">
      <c r="O3494" s="70"/>
    </row>
    <row r="3495" spans="15:15" x14ac:dyDescent="0.3">
      <c r="O3495" s="70"/>
    </row>
    <row r="3496" spans="15:15" x14ac:dyDescent="0.3">
      <c r="O3496" s="70"/>
    </row>
    <row r="3497" spans="15:15" x14ac:dyDescent="0.3">
      <c r="O3497" s="70"/>
    </row>
    <row r="3498" spans="15:15" x14ac:dyDescent="0.3">
      <c r="O3498" s="70"/>
    </row>
    <row r="3499" spans="15:15" x14ac:dyDescent="0.3">
      <c r="O3499" s="70"/>
    </row>
    <row r="3500" spans="15:15" x14ac:dyDescent="0.3">
      <c r="O3500" s="70"/>
    </row>
    <row r="3501" spans="15:15" x14ac:dyDescent="0.3">
      <c r="O3501" s="70"/>
    </row>
    <row r="3502" spans="15:15" x14ac:dyDescent="0.3">
      <c r="O3502" s="70"/>
    </row>
    <row r="3503" spans="15:15" x14ac:dyDescent="0.3">
      <c r="O3503" s="70"/>
    </row>
    <row r="3504" spans="15:15" x14ac:dyDescent="0.3">
      <c r="O3504" s="70"/>
    </row>
    <row r="3505" spans="15:15" x14ac:dyDescent="0.3">
      <c r="O3505" s="70"/>
    </row>
    <row r="3506" spans="15:15" x14ac:dyDescent="0.3">
      <c r="O3506" s="70"/>
    </row>
    <row r="3507" spans="15:15" x14ac:dyDescent="0.3">
      <c r="O3507" s="70"/>
    </row>
    <row r="3508" spans="15:15" x14ac:dyDescent="0.3">
      <c r="O3508" s="70"/>
    </row>
    <row r="3509" spans="15:15" x14ac:dyDescent="0.3">
      <c r="O3509" s="70"/>
    </row>
    <row r="3510" spans="15:15" x14ac:dyDescent="0.3">
      <c r="O3510" s="70"/>
    </row>
    <row r="3511" spans="15:15" x14ac:dyDescent="0.3">
      <c r="O3511" s="70"/>
    </row>
    <row r="3512" spans="15:15" x14ac:dyDescent="0.3">
      <c r="O3512" s="70"/>
    </row>
    <row r="3513" spans="15:15" x14ac:dyDescent="0.3">
      <c r="O3513" s="70"/>
    </row>
    <row r="3514" spans="15:15" x14ac:dyDescent="0.3">
      <c r="O3514" s="70"/>
    </row>
    <row r="3515" spans="15:15" x14ac:dyDescent="0.3">
      <c r="O3515" s="70"/>
    </row>
    <row r="3516" spans="15:15" x14ac:dyDescent="0.3">
      <c r="O3516" s="70"/>
    </row>
    <row r="3517" spans="15:15" x14ac:dyDescent="0.3">
      <c r="O3517" s="70"/>
    </row>
    <row r="3518" spans="15:15" x14ac:dyDescent="0.3">
      <c r="O3518" s="70"/>
    </row>
    <row r="3519" spans="15:15" x14ac:dyDescent="0.3">
      <c r="O3519" s="70"/>
    </row>
    <row r="3520" spans="15:15" x14ac:dyDescent="0.3">
      <c r="O3520" s="70"/>
    </row>
    <row r="3521" spans="15:15" x14ac:dyDescent="0.3">
      <c r="O3521" s="70"/>
    </row>
    <row r="3522" spans="15:15" x14ac:dyDescent="0.3">
      <c r="O3522" s="70"/>
    </row>
    <row r="3523" spans="15:15" x14ac:dyDescent="0.3">
      <c r="O3523" s="70"/>
    </row>
    <row r="3524" spans="15:15" x14ac:dyDescent="0.3">
      <c r="O3524" s="70"/>
    </row>
    <row r="3525" spans="15:15" x14ac:dyDescent="0.3">
      <c r="O3525" s="70"/>
    </row>
    <row r="3526" spans="15:15" x14ac:dyDescent="0.3">
      <c r="O3526" s="70"/>
    </row>
    <row r="3527" spans="15:15" x14ac:dyDescent="0.3">
      <c r="O3527" s="70"/>
    </row>
    <row r="3528" spans="15:15" x14ac:dyDescent="0.3">
      <c r="O3528" s="70"/>
    </row>
    <row r="3529" spans="15:15" x14ac:dyDescent="0.3">
      <c r="O3529" s="70"/>
    </row>
    <row r="3530" spans="15:15" x14ac:dyDescent="0.3">
      <c r="O3530" s="70"/>
    </row>
    <row r="3531" spans="15:15" x14ac:dyDescent="0.3">
      <c r="O3531" s="70"/>
    </row>
    <row r="3532" spans="15:15" x14ac:dyDescent="0.3">
      <c r="O3532" s="70"/>
    </row>
    <row r="3533" spans="15:15" x14ac:dyDescent="0.3">
      <c r="O3533" s="70"/>
    </row>
    <row r="3534" spans="15:15" x14ac:dyDescent="0.3">
      <c r="O3534" s="70"/>
    </row>
    <row r="3535" spans="15:15" x14ac:dyDescent="0.3">
      <c r="O3535" s="70"/>
    </row>
    <row r="3536" spans="15:15" x14ac:dyDescent="0.3">
      <c r="O3536" s="70"/>
    </row>
    <row r="3537" spans="15:15" x14ac:dyDescent="0.3">
      <c r="O3537" s="70"/>
    </row>
    <row r="3538" spans="15:15" x14ac:dyDescent="0.3">
      <c r="O3538" s="70"/>
    </row>
    <row r="3539" spans="15:15" x14ac:dyDescent="0.3">
      <c r="O3539" s="70"/>
    </row>
    <row r="3540" spans="15:15" x14ac:dyDescent="0.3">
      <c r="O3540" s="70"/>
    </row>
    <row r="3541" spans="15:15" x14ac:dyDescent="0.3">
      <c r="O3541" s="70"/>
    </row>
    <row r="3542" spans="15:15" x14ac:dyDescent="0.3">
      <c r="O3542" s="70"/>
    </row>
    <row r="3543" spans="15:15" x14ac:dyDescent="0.3">
      <c r="O3543" s="70"/>
    </row>
    <row r="3544" spans="15:15" x14ac:dyDescent="0.3">
      <c r="O3544" s="70"/>
    </row>
    <row r="3545" spans="15:15" x14ac:dyDescent="0.3">
      <c r="O3545" s="70"/>
    </row>
    <row r="3546" spans="15:15" x14ac:dyDescent="0.3">
      <c r="O3546" s="70"/>
    </row>
    <row r="3547" spans="15:15" x14ac:dyDescent="0.3">
      <c r="O3547" s="70"/>
    </row>
    <row r="3548" spans="15:15" x14ac:dyDescent="0.3">
      <c r="O3548" s="70"/>
    </row>
    <row r="3549" spans="15:15" x14ac:dyDescent="0.3">
      <c r="O3549" s="70"/>
    </row>
    <row r="3550" spans="15:15" x14ac:dyDescent="0.3">
      <c r="O3550" s="70"/>
    </row>
    <row r="3551" spans="15:15" x14ac:dyDescent="0.3">
      <c r="O3551" s="70"/>
    </row>
    <row r="3552" spans="15:15" x14ac:dyDescent="0.3">
      <c r="O3552" s="70"/>
    </row>
    <row r="3553" spans="15:15" x14ac:dyDescent="0.3">
      <c r="O3553" s="70"/>
    </row>
    <row r="3554" spans="15:15" x14ac:dyDescent="0.3">
      <c r="O3554" s="70"/>
    </row>
    <row r="3555" spans="15:15" x14ac:dyDescent="0.3">
      <c r="O3555" s="70"/>
    </row>
    <row r="3556" spans="15:15" x14ac:dyDescent="0.3">
      <c r="O3556" s="70"/>
    </row>
    <row r="3557" spans="15:15" x14ac:dyDescent="0.3">
      <c r="O3557" s="70"/>
    </row>
    <row r="3558" spans="15:15" x14ac:dyDescent="0.3">
      <c r="O3558" s="70"/>
    </row>
    <row r="3559" spans="15:15" x14ac:dyDescent="0.3">
      <c r="O3559" s="70"/>
    </row>
    <row r="3560" spans="15:15" x14ac:dyDescent="0.3">
      <c r="O3560" s="70"/>
    </row>
    <row r="3561" spans="15:15" x14ac:dyDescent="0.3">
      <c r="O3561" s="70"/>
    </row>
    <row r="3562" spans="15:15" x14ac:dyDescent="0.3">
      <c r="O3562" s="70"/>
    </row>
    <row r="3563" spans="15:15" x14ac:dyDescent="0.3">
      <c r="O3563" s="70"/>
    </row>
    <row r="3564" spans="15:15" x14ac:dyDescent="0.3">
      <c r="O3564" s="70"/>
    </row>
    <row r="3565" spans="15:15" x14ac:dyDescent="0.3">
      <c r="O3565" s="70"/>
    </row>
    <row r="3566" spans="15:15" x14ac:dyDescent="0.3">
      <c r="O3566" s="70"/>
    </row>
    <row r="3567" spans="15:15" x14ac:dyDescent="0.3">
      <c r="O3567" s="70"/>
    </row>
    <row r="3568" spans="15:15" x14ac:dyDescent="0.3">
      <c r="O3568" s="70"/>
    </row>
    <row r="3569" spans="15:15" x14ac:dyDescent="0.3">
      <c r="O3569" s="70"/>
    </row>
    <row r="3570" spans="15:15" x14ac:dyDescent="0.3">
      <c r="O3570" s="70"/>
    </row>
    <row r="3571" spans="15:15" x14ac:dyDescent="0.3">
      <c r="O3571" s="70"/>
    </row>
    <row r="3572" spans="15:15" x14ac:dyDescent="0.3">
      <c r="O3572" s="70"/>
    </row>
    <row r="3573" spans="15:15" x14ac:dyDescent="0.3">
      <c r="O3573" s="70"/>
    </row>
    <row r="3574" spans="15:15" x14ac:dyDescent="0.3">
      <c r="O3574" s="70"/>
    </row>
    <row r="3575" spans="15:15" x14ac:dyDescent="0.3">
      <c r="O3575" s="70"/>
    </row>
    <row r="3576" spans="15:15" x14ac:dyDescent="0.3">
      <c r="O3576" s="70"/>
    </row>
    <row r="3577" spans="15:15" x14ac:dyDescent="0.3">
      <c r="O3577" s="70"/>
    </row>
    <row r="3578" spans="15:15" x14ac:dyDescent="0.3">
      <c r="O3578" s="70"/>
    </row>
    <row r="3579" spans="15:15" x14ac:dyDescent="0.3">
      <c r="O3579" s="70"/>
    </row>
    <row r="3580" spans="15:15" x14ac:dyDescent="0.3">
      <c r="O3580" s="70"/>
    </row>
    <row r="3581" spans="15:15" x14ac:dyDescent="0.3">
      <c r="O3581" s="70"/>
    </row>
    <row r="3582" spans="15:15" x14ac:dyDescent="0.3">
      <c r="O3582" s="70"/>
    </row>
    <row r="3583" spans="15:15" x14ac:dyDescent="0.3">
      <c r="O3583" s="70"/>
    </row>
    <row r="3584" spans="15:15" x14ac:dyDescent="0.3">
      <c r="O3584" s="70"/>
    </row>
    <row r="3585" spans="15:15" x14ac:dyDescent="0.3">
      <c r="O3585" s="70"/>
    </row>
    <row r="3586" spans="15:15" x14ac:dyDescent="0.3">
      <c r="O3586" s="70"/>
    </row>
    <row r="3587" spans="15:15" x14ac:dyDescent="0.3">
      <c r="O3587" s="70"/>
    </row>
    <row r="3588" spans="15:15" x14ac:dyDescent="0.3">
      <c r="O3588" s="70"/>
    </row>
    <row r="3589" spans="15:15" x14ac:dyDescent="0.3">
      <c r="O3589" s="70"/>
    </row>
    <row r="3590" spans="15:15" x14ac:dyDescent="0.3">
      <c r="O3590" s="70"/>
    </row>
    <row r="3591" spans="15:15" x14ac:dyDescent="0.3">
      <c r="O3591" s="70"/>
    </row>
    <row r="3592" spans="15:15" x14ac:dyDescent="0.3">
      <c r="O3592" s="70"/>
    </row>
    <row r="3593" spans="15:15" x14ac:dyDescent="0.3">
      <c r="O3593" s="70"/>
    </row>
    <row r="3594" spans="15:15" x14ac:dyDescent="0.3">
      <c r="O3594" s="70"/>
    </row>
    <row r="3595" spans="15:15" x14ac:dyDescent="0.3">
      <c r="O3595" s="70"/>
    </row>
    <row r="3596" spans="15:15" x14ac:dyDescent="0.3">
      <c r="O3596" s="70"/>
    </row>
    <row r="3597" spans="15:15" x14ac:dyDescent="0.3">
      <c r="O3597" s="70"/>
    </row>
    <row r="3598" spans="15:15" x14ac:dyDescent="0.3">
      <c r="O3598" s="70"/>
    </row>
    <row r="3599" spans="15:15" x14ac:dyDescent="0.3">
      <c r="O3599" s="70"/>
    </row>
    <row r="3600" spans="15:15" x14ac:dyDescent="0.3">
      <c r="O3600" s="70"/>
    </row>
    <row r="3601" spans="15:15" x14ac:dyDescent="0.3">
      <c r="O3601" s="70"/>
    </row>
    <row r="3602" spans="15:15" x14ac:dyDescent="0.3">
      <c r="O3602" s="70"/>
    </row>
    <row r="3603" spans="15:15" x14ac:dyDescent="0.3">
      <c r="O3603" s="70"/>
    </row>
    <row r="3604" spans="15:15" x14ac:dyDescent="0.3">
      <c r="O3604" s="70"/>
    </row>
    <row r="3605" spans="15:15" x14ac:dyDescent="0.3">
      <c r="O3605" s="70"/>
    </row>
    <row r="3606" spans="15:15" x14ac:dyDescent="0.3">
      <c r="O3606" s="70"/>
    </row>
    <row r="3607" spans="15:15" x14ac:dyDescent="0.3">
      <c r="O3607" s="70"/>
    </row>
    <row r="3608" spans="15:15" x14ac:dyDescent="0.3">
      <c r="O3608" s="70"/>
    </row>
    <row r="3609" spans="15:15" x14ac:dyDescent="0.3">
      <c r="O3609" s="70"/>
    </row>
    <row r="3610" spans="15:15" x14ac:dyDescent="0.3">
      <c r="O3610" s="70"/>
    </row>
    <row r="3611" spans="15:15" x14ac:dyDescent="0.3">
      <c r="O3611" s="70"/>
    </row>
    <row r="3612" spans="15:15" x14ac:dyDescent="0.3">
      <c r="O3612" s="70"/>
    </row>
    <row r="3613" spans="15:15" x14ac:dyDescent="0.3">
      <c r="O3613" s="70"/>
    </row>
    <row r="3614" spans="15:15" x14ac:dyDescent="0.3">
      <c r="O3614" s="70"/>
    </row>
    <row r="3615" spans="15:15" x14ac:dyDescent="0.3">
      <c r="O3615" s="70"/>
    </row>
    <row r="3616" spans="15:15" x14ac:dyDescent="0.3">
      <c r="O3616" s="70"/>
    </row>
    <row r="3617" spans="15:15" x14ac:dyDescent="0.3">
      <c r="O3617" s="70"/>
    </row>
    <row r="3618" spans="15:15" x14ac:dyDescent="0.3">
      <c r="O3618" s="70"/>
    </row>
    <row r="3619" spans="15:15" x14ac:dyDescent="0.3">
      <c r="O3619" s="70"/>
    </row>
    <row r="3620" spans="15:15" x14ac:dyDescent="0.3">
      <c r="O3620" s="70"/>
    </row>
    <row r="3621" spans="15:15" x14ac:dyDescent="0.3">
      <c r="O3621" s="70"/>
    </row>
    <row r="3622" spans="15:15" x14ac:dyDescent="0.3">
      <c r="O3622" s="70"/>
    </row>
    <row r="3623" spans="15:15" x14ac:dyDescent="0.3">
      <c r="O3623" s="70"/>
    </row>
    <row r="3624" spans="15:15" x14ac:dyDescent="0.3">
      <c r="O3624" s="70"/>
    </row>
    <row r="3625" spans="15:15" x14ac:dyDescent="0.3">
      <c r="O3625" s="70"/>
    </row>
    <row r="3626" spans="15:15" x14ac:dyDescent="0.3">
      <c r="O3626" s="70"/>
    </row>
    <row r="3627" spans="15:15" x14ac:dyDescent="0.3">
      <c r="O3627" s="70"/>
    </row>
    <row r="3628" spans="15:15" x14ac:dyDescent="0.3">
      <c r="O3628" s="70"/>
    </row>
    <row r="3629" spans="15:15" x14ac:dyDescent="0.3">
      <c r="O3629" s="70"/>
    </row>
    <row r="3630" spans="15:15" x14ac:dyDescent="0.3">
      <c r="O3630" s="70"/>
    </row>
    <row r="3631" spans="15:15" x14ac:dyDescent="0.3">
      <c r="O3631" s="70"/>
    </row>
    <row r="3632" spans="15:15" x14ac:dyDescent="0.3">
      <c r="O3632" s="70"/>
    </row>
    <row r="3633" spans="15:15" x14ac:dyDescent="0.3">
      <c r="O3633" s="70"/>
    </row>
    <row r="3634" spans="15:15" x14ac:dyDescent="0.3">
      <c r="O3634" s="70"/>
    </row>
    <row r="3635" spans="15:15" x14ac:dyDescent="0.3">
      <c r="O3635" s="70"/>
    </row>
    <row r="3636" spans="15:15" x14ac:dyDescent="0.3">
      <c r="O3636" s="70"/>
    </row>
    <row r="3637" spans="15:15" x14ac:dyDescent="0.3">
      <c r="O3637" s="70"/>
    </row>
    <row r="3638" spans="15:15" x14ac:dyDescent="0.3">
      <c r="O3638" s="70"/>
    </row>
    <row r="3639" spans="15:15" x14ac:dyDescent="0.3">
      <c r="O3639" s="70"/>
    </row>
    <row r="3640" spans="15:15" x14ac:dyDescent="0.3">
      <c r="O3640" s="70"/>
    </row>
    <row r="3641" spans="15:15" x14ac:dyDescent="0.3">
      <c r="O3641" s="70"/>
    </row>
    <row r="3642" spans="15:15" x14ac:dyDescent="0.3">
      <c r="O3642" s="70"/>
    </row>
    <row r="3643" spans="15:15" x14ac:dyDescent="0.3">
      <c r="O3643" s="70"/>
    </row>
    <row r="3644" spans="15:15" x14ac:dyDescent="0.3">
      <c r="O3644" s="70"/>
    </row>
    <row r="3645" spans="15:15" x14ac:dyDescent="0.3">
      <c r="O3645" s="70"/>
    </row>
    <row r="3646" spans="15:15" x14ac:dyDescent="0.3">
      <c r="O3646" s="70"/>
    </row>
    <row r="3647" spans="15:15" x14ac:dyDescent="0.3">
      <c r="O3647" s="70"/>
    </row>
    <row r="3648" spans="15:15" x14ac:dyDescent="0.3">
      <c r="O3648" s="70"/>
    </row>
    <row r="3649" spans="15:15" x14ac:dyDescent="0.3">
      <c r="O3649" s="70"/>
    </row>
    <row r="3650" spans="15:15" x14ac:dyDescent="0.3">
      <c r="O3650" s="70"/>
    </row>
    <row r="3651" spans="15:15" x14ac:dyDescent="0.3">
      <c r="O3651" s="70"/>
    </row>
    <row r="3652" spans="15:15" x14ac:dyDescent="0.3">
      <c r="O3652" s="70"/>
    </row>
    <row r="3653" spans="15:15" x14ac:dyDescent="0.3">
      <c r="O3653" s="70"/>
    </row>
    <row r="3654" spans="15:15" x14ac:dyDescent="0.3">
      <c r="O3654" s="70"/>
    </row>
    <row r="3655" spans="15:15" x14ac:dyDescent="0.3">
      <c r="O3655" s="70"/>
    </row>
    <row r="3656" spans="15:15" x14ac:dyDescent="0.3">
      <c r="O3656" s="70"/>
    </row>
    <row r="3657" spans="15:15" x14ac:dyDescent="0.3">
      <c r="O3657" s="70"/>
    </row>
    <row r="3658" spans="15:15" x14ac:dyDescent="0.3">
      <c r="O3658" s="70"/>
    </row>
    <row r="3659" spans="15:15" x14ac:dyDescent="0.3">
      <c r="O3659" s="70"/>
    </row>
    <row r="3660" spans="15:15" x14ac:dyDescent="0.3">
      <c r="O3660" s="70"/>
    </row>
    <row r="3661" spans="15:15" x14ac:dyDescent="0.3">
      <c r="O3661" s="70"/>
    </row>
    <row r="3662" spans="15:15" x14ac:dyDescent="0.3">
      <c r="O3662" s="70"/>
    </row>
    <row r="3663" spans="15:15" x14ac:dyDescent="0.3">
      <c r="O3663" s="70"/>
    </row>
    <row r="3664" spans="15:15" x14ac:dyDescent="0.3">
      <c r="O3664" s="70"/>
    </row>
    <row r="3665" spans="15:15" x14ac:dyDescent="0.3">
      <c r="O3665" s="70"/>
    </row>
    <row r="3666" spans="15:15" x14ac:dyDescent="0.3">
      <c r="O3666" s="70"/>
    </row>
    <row r="3667" spans="15:15" x14ac:dyDescent="0.3">
      <c r="O3667" s="70"/>
    </row>
    <row r="3668" spans="15:15" x14ac:dyDescent="0.3">
      <c r="O3668" s="70"/>
    </row>
    <row r="3669" spans="15:15" x14ac:dyDescent="0.3">
      <c r="O3669" s="70"/>
    </row>
    <row r="3670" spans="15:15" x14ac:dyDescent="0.3">
      <c r="O3670" s="70"/>
    </row>
    <row r="3671" spans="15:15" x14ac:dyDescent="0.3">
      <c r="O3671" s="70"/>
    </row>
    <row r="3672" spans="15:15" x14ac:dyDescent="0.3">
      <c r="O3672" s="70"/>
    </row>
    <row r="3673" spans="15:15" x14ac:dyDescent="0.3">
      <c r="O3673" s="70"/>
    </row>
    <row r="3674" spans="15:15" x14ac:dyDescent="0.3">
      <c r="O3674" s="70"/>
    </row>
    <row r="3675" spans="15:15" x14ac:dyDescent="0.3">
      <c r="O3675" s="70"/>
    </row>
    <row r="3676" spans="15:15" x14ac:dyDescent="0.3">
      <c r="O3676" s="70"/>
    </row>
    <row r="3677" spans="15:15" x14ac:dyDescent="0.3">
      <c r="O3677" s="70"/>
    </row>
    <row r="3678" spans="15:15" x14ac:dyDescent="0.3">
      <c r="O3678" s="70"/>
    </row>
    <row r="3679" spans="15:15" x14ac:dyDescent="0.3">
      <c r="O3679" s="70"/>
    </row>
    <row r="3680" spans="15:15" x14ac:dyDescent="0.3">
      <c r="O3680" s="70"/>
    </row>
    <row r="3681" spans="15:15" x14ac:dyDescent="0.3">
      <c r="O3681" s="70"/>
    </row>
    <row r="3682" spans="15:15" x14ac:dyDescent="0.3">
      <c r="O3682" s="70"/>
    </row>
    <row r="3683" spans="15:15" x14ac:dyDescent="0.3">
      <c r="O3683" s="70"/>
    </row>
    <row r="3684" spans="15:15" x14ac:dyDescent="0.3">
      <c r="O3684" s="70"/>
    </row>
    <row r="3685" spans="15:15" x14ac:dyDescent="0.3">
      <c r="O3685" s="70"/>
    </row>
    <row r="3686" spans="15:15" x14ac:dyDescent="0.3">
      <c r="O3686" s="70"/>
    </row>
    <row r="3687" spans="15:15" x14ac:dyDescent="0.3">
      <c r="O3687" s="70"/>
    </row>
    <row r="3688" spans="15:15" x14ac:dyDescent="0.3">
      <c r="O3688" s="70"/>
    </row>
    <row r="3689" spans="15:15" x14ac:dyDescent="0.3">
      <c r="O3689" s="70"/>
    </row>
    <row r="3690" spans="15:15" x14ac:dyDescent="0.3">
      <c r="O3690" s="70"/>
    </row>
    <row r="3691" spans="15:15" x14ac:dyDescent="0.3">
      <c r="O3691" s="70"/>
    </row>
    <row r="3692" spans="15:15" x14ac:dyDescent="0.3">
      <c r="O3692" s="70"/>
    </row>
    <row r="3693" spans="15:15" x14ac:dyDescent="0.3">
      <c r="O3693" s="70"/>
    </row>
    <row r="3694" spans="15:15" x14ac:dyDescent="0.3">
      <c r="O3694" s="70"/>
    </row>
    <row r="3695" spans="15:15" x14ac:dyDescent="0.3">
      <c r="O3695" s="70"/>
    </row>
    <row r="3696" spans="15:15" x14ac:dyDescent="0.3">
      <c r="O3696" s="70"/>
    </row>
    <row r="3697" spans="15:15" x14ac:dyDescent="0.3">
      <c r="O3697" s="70"/>
    </row>
    <row r="3698" spans="15:15" x14ac:dyDescent="0.3">
      <c r="O3698" s="70"/>
    </row>
    <row r="3699" spans="15:15" x14ac:dyDescent="0.3">
      <c r="O3699" s="70"/>
    </row>
    <row r="3700" spans="15:15" x14ac:dyDescent="0.3">
      <c r="O3700" s="70"/>
    </row>
    <row r="3701" spans="15:15" x14ac:dyDescent="0.3">
      <c r="O3701" s="70"/>
    </row>
    <row r="3702" spans="15:15" x14ac:dyDescent="0.3">
      <c r="O3702" s="70"/>
    </row>
    <row r="3703" spans="15:15" x14ac:dyDescent="0.3">
      <c r="O3703" s="70"/>
    </row>
    <row r="3704" spans="15:15" x14ac:dyDescent="0.3">
      <c r="O3704" s="70"/>
    </row>
    <row r="3705" spans="15:15" x14ac:dyDescent="0.3">
      <c r="O3705" s="70"/>
    </row>
    <row r="3706" spans="15:15" x14ac:dyDescent="0.3">
      <c r="O3706" s="70"/>
    </row>
    <row r="3707" spans="15:15" x14ac:dyDescent="0.3">
      <c r="O3707" s="70"/>
    </row>
    <row r="3708" spans="15:15" x14ac:dyDescent="0.3">
      <c r="O3708" s="70"/>
    </row>
    <row r="3709" spans="15:15" x14ac:dyDescent="0.3">
      <c r="O3709" s="70"/>
    </row>
    <row r="3710" spans="15:15" x14ac:dyDescent="0.3">
      <c r="O3710" s="70"/>
    </row>
    <row r="3711" spans="15:15" x14ac:dyDescent="0.3">
      <c r="O3711" s="70"/>
    </row>
    <row r="3712" spans="15:15" x14ac:dyDescent="0.3">
      <c r="O3712" s="70"/>
    </row>
    <row r="3713" spans="15:15" x14ac:dyDescent="0.3">
      <c r="O3713" s="70"/>
    </row>
    <row r="3714" spans="15:15" x14ac:dyDescent="0.3">
      <c r="O3714" s="70"/>
    </row>
    <row r="3715" spans="15:15" x14ac:dyDescent="0.3">
      <c r="O3715" s="70"/>
    </row>
    <row r="3716" spans="15:15" x14ac:dyDescent="0.3">
      <c r="O3716" s="70"/>
    </row>
    <row r="3717" spans="15:15" x14ac:dyDescent="0.3">
      <c r="O3717" s="70"/>
    </row>
    <row r="3718" spans="15:15" x14ac:dyDescent="0.3">
      <c r="O3718" s="70"/>
    </row>
    <row r="3719" spans="15:15" x14ac:dyDescent="0.3">
      <c r="O3719" s="70"/>
    </row>
    <row r="3720" spans="15:15" x14ac:dyDescent="0.3">
      <c r="O3720" s="70"/>
    </row>
    <row r="3721" spans="15:15" x14ac:dyDescent="0.3">
      <c r="O3721" s="70"/>
    </row>
    <row r="3722" spans="15:15" x14ac:dyDescent="0.3">
      <c r="O3722" s="70"/>
    </row>
    <row r="3723" spans="15:15" x14ac:dyDescent="0.3">
      <c r="O3723" s="70"/>
    </row>
    <row r="3724" spans="15:15" x14ac:dyDescent="0.3">
      <c r="O3724" s="70"/>
    </row>
    <row r="3725" spans="15:15" x14ac:dyDescent="0.3">
      <c r="O3725" s="70"/>
    </row>
    <row r="3726" spans="15:15" x14ac:dyDescent="0.3">
      <c r="O3726" s="70"/>
    </row>
    <row r="3727" spans="15:15" x14ac:dyDescent="0.3">
      <c r="O3727" s="70"/>
    </row>
    <row r="3728" spans="15:15" x14ac:dyDescent="0.3">
      <c r="O3728" s="70"/>
    </row>
    <row r="3729" spans="15:15" x14ac:dyDescent="0.3">
      <c r="O3729" s="70"/>
    </row>
    <row r="3730" spans="15:15" x14ac:dyDescent="0.3">
      <c r="O3730" s="70"/>
    </row>
    <row r="3731" spans="15:15" x14ac:dyDescent="0.3">
      <c r="O3731" s="70"/>
    </row>
    <row r="3732" spans="15:15" x14ac:dyDescent="0.3">
      <c r="O3732" s="70"/>
    </row>
    <row r="3733" spans="15:15" x14ac:dyDescent="0.3">
      <c r="O3733" s="70"/>
    </row>
    <row r="3734" spans="15:15" x14ac:dyDescent="0.3">
      <c r="O3734" s="70"/>
    </row>
    <row r="3735" spans="15:15" x14ac:dyDescent="0.3">
      <c r="O3735" s="70"/>
    </row>
    <row r="3736" spans="15:15" x14ac:dyDescent="0.3">
      <c r="O3736" s="70"/>
    </row>
    <row r="3737" spans="15:15" x14ac:dyDescent="0.3">
      <c r="O3737" s="70"/>
    </row>
    <row r="3738" spans="15:15" x14ac:dyDescent="0.3">
      <c r="O3738" s="70"/>
    </row>
    <row r="3739" spans="15:15" x14ac:dyDescent="0.3">
      <c r="O3739" s="70"/>
    </row>
    <row r="3740" spans="15:15" x14ac:dyDescent="0.3">
      <c r="O3740" s="70"/>
    </row>
    <row r="3741" spans="15:15" x14ac:dyDescent="0.3">
      <c r="O3741" s="70"/>
    </row>
    <row r="3742" spans="15:15" x14ac:dyDescent="0.3">
      <c r="O3742" s="70"/>
    </row>
    <row r="3743" spans="15:15" x14ac:dyDescent="0.3">
      <c r="O3743" s="70"/>
    </row>
    <row r="3744" spans="15:15" x14ac:dyDescent="0.3">
      <c r="O3744" s="70"/>
    </row>
    <row r="3745" spans="15:15" x14ac:dyDescent="0.3">
      <c r="O3745" s="70"/>
    </row>
    <row r="3746" spans="15:15" x14ac:dyDescent="0.3">
      <c r="O3746" s="70"/>
    </row>
    <row r="3747" spans="15:15" x14ac:dyDescent="0.3">
      <c r="O3747" s="70"/>
    </row>
    <row r="3748" spans="15:15" x14ac:dyDescent="0.3">
      <c r="O3748" s="70"/>
    </row>
    <row r="3749" spans="15:15" x14ac:dyDescent="0.3">
      <c r="O3749" s="70"/>
    </row>
    <row r="3750" spans="15:15" x14ac:dyDescent="0.3">
      <c r="O3750" s="70"/>
    </row>
    <row r="3751" spans="15:15" x14ac:dyDescent="0.3">
      <c r="O3751" s="70"/>
    </row>
    <row r="3752" spans="15:15" x14ac:dyDescent="0.3">
      <c r="O3752" s="70"/>
    </row>
    <row r="3753" spans="15:15" x14ac:dyDescent="0.3">
      <c r="O3753" s="70"/>
    </row>
    <row r="3754" spans="15:15" x14ac:dyDescent="0.3">
      <c r="O3754" s="70"/>
    </row>
    <row r="3755" spans="15:15" x14ac:dyDescent="0.3">
      <c r="O3755" s="70"/>
    </row>
    <row r="3756" spans="15:15" x14ac:dyDescent="0.3">
      <c r="O3756" s="70"/>
    </row>
    <row r="3757" spans="15:15" x14ac:dyDescent="0.3">
      <c r="O3757" s="70"/>
    </row>
    <row r="3758" spans="15:15" x14ac:dyDescent="0.3">
      <c r="O3758" s="70"/>
    </row>
    <row r="3759" spans="15:15" x14ac:dyDescent="0.3">
      <c r="O3759" s="70"/>
    </row>
    <row r="3760" spans="15:15" x14ac:dyDescent="0.3">
      <c r="O3760" s="70"/>
    </row>
    <row r="3761" spans="15:15" x14ac:dyDescent="0.3">
      <c r="O3761" s="70"/>
    </row>
    <row r="3762" spans="15:15" x14ac:dyDescent="0.3">
      <c r="O3762" s="70"/>
    </row>
    <row r="3763" spans="15:15" x14ac:dyDescent="0.3">
      <c r="O3763" s="70"/>
    </row>
    <row r="3764" spans="15:15" x14ac:dyDescent="0.3">
      <c r="O3764" s="70"/>
    </row>
    <row r="3765" spans="15:15" x14ac:dyDescent="0.3">
      <c r="O3765" s="70"/>
    </row>
    <row r="3766" spans="15:15" x14ac:dyDescent="0.3">
      <c r="O3766" s="70"/>
    </row>
    <row r="3767" spans="15:15" x14ac:dyDescent="0.3">
      <c r="O3767" s="70"/>
    </row>
    <row r="3768" spans="15:15" x14ac:dyDescent="0.3">
      <c r="O3768" s="70"/>
    </row>
    <row r="3769" spans="15:15" x14ac:dyDescent="0.3">
      <c r="O3769" s="70"/>
    </row>
    <row r="3770" spans="15:15" x14ac:dyDescent="0.3">
      <c r="O3770" s="70"/>
    </row>
    <row r="3771" spans="15:15" x14ac:dyDescent="0.3">
      <c r="O3771" s="70"/>
    </row>
    <row r="3772" spans="15:15" x14ac:dyDescent="0.3">
      <c r="O3772" s="70"/>
    </row>
    <row r="3773" spans="15:15" x14ac:dyDescent="0.3">
      <c r="O3773" s="70"/>
    </row>
    <row r="3774" spans="15:15" x14ac:dyDescent="0.3">
      <c r="O3774" s="70"/>
    </row>
    <row r="3775" spans="15:15" x14ac:dyDescent="0.3">
      <c r="O3775" s="70"/>
    </row>
    <row r="3776" spans="15:15" x14ac:dyDescent="0.3">
      <c r="O3776" s="70"/>
    </row>
    <row r="3777" spans="15:15" x14ac:dyDescent="0.3">
      <c r="O3777" s="70"/>
    </row>
    <row r="3778" spans="15:15" x14ac:dyDescent="0.3">
      <c r="O3778" s="70"/>
    </row>
    <row r="3779" spans="15:15" x14ac:dyDescent="0.3">
      <c r="O3779" s="70"/>
    </row>
    <row r="3780" spans="15:15" x14ac:dyDescent="0.3">
      <c r="O3780" s="70"/>
    </row>
    <row r="3781" spans="15:15" x14ac:dyDescent="0.3">
      <c r="O3781" s="70"/>
    </row>
    <row r="3782" spans="15:15" x14ac:dyDescent="0.3">
      <c r="O3782" s="70"/>
    </row>
    <row r="3783" spans="15:15" x14ac:dyDescent="0.3">
      <c r="O3783" s="70"/>
    </row>
    <row r="3784" spans="15:15" x14ac:dyDescent="0.3">
      <c r="O3784" s="70"/>
    </row>
    <row r="3785" spans="15:15" x14ac:dyDescent="0.3">
      <c r="O3785" s="70"/>
    </row>
    <row r="3786" spans="15:15" x14ac:dyDescent="0.3">
      <c r="O3786" s="70"/>
    </row>
    <row r="3787" spans="15:15" x14ac:dyDescent="0.3">
      <c r="O3787" s="70"/>
    </row>
    <row r="3788" spans="15:15" x14ac:dyDescent="0.3">
      <c r="O3788" s="70"/>
    </row>
    <row r="3789" spans="15:15" x14ac:dyDescent="0.3">
      <c r="O3789" s="70"/>
    </row>
    <row r="3790" spans="15:15" x14ac:dyDescent="0.3">
      <c r="O3790" s="70"/>
    </row>
    <row r="3791" spans="15:15" x14ac:dyDescent="0.3">
      <c r="O3791" s="70"/>
    </row>
    <row r="3792" spans="15:15" x14ac:dyDescent="0.3">
      <c r="O3792" s="70"/>
    </row>
    <row r="3793" spans="15:15" x14ac:dyDescent="0.3">
      <c r="O3793" s="70"/>
    </row>
    <row r="3794" spans="15:15" x14ac:dyDescent="0.3">
      <c r="O3794" s="70"/>
    </row>
    <row r="3795" spans="15:15" x14ac:dyDescent="0.3">
      <c r="O3795" s="70"/>
    </row>
    <row r="3796" spans="15:15" x14ac:dyDescent="0.3">
      <c r="O3796" s="70"/>
    </row>
    <row r="3797" spans="15:15" x14ac:dyDescent="0.3">
      <c r="O3797" s="70"/>
    </row>
    <row r="3798" spans="15:15" x14ac:dyDescent="0.3">
      <c r="O3798" s="70"/>
    </row>
    <row r="3799" spans="15:15" x14ac:dyDescent="0.3">
      <c r="O3799" s="70"/>
    </row>
    <row r="3800" spans="15:15" x14ac:dyDescent="0.3">
      <c r="O3800" s="70"/>
    </row>
    <row r="3801" spans="15:15" x14ac:dyDescent="0.3">
      <c r="O3801" s="70"/>
    </row>
    <row r="3802" spans="15:15" x14ac:dyDescent="0.3">
      <c r="O3802" s="70"/>
    </row>
    <row r="3803" spans="15:15" x14ac:dyDescent="0.3">
      <c r="O3803" s="70"/>
    </row>
    <row r="3804" spans="15:15" x14ac:dyDescent="0.3">
      <c r="O3804" s="70"/>
    </row>
    <row r="3805" spans="15:15" x14ac:dyDescent="0.3">
      <c r="O3805" s="70"/>
    </row>
    <row r="3806" spans="15:15" x14ac:dyDescent="0.3">
      <c r="O3806" s="70"/>
    </row>
    <row r="3807" spans="15:15" x14ac:dyDescent="0.3">
      <c r="O3807" s="70"/>
    </row>
    <row r="3808" spans="15:15" x14ac:dyDescent="0.3">
      <c r="O3808" s="70"/>
    </row>
    <row r="3809" spans="15:15" x14ac:dyDescent="0.3">
      <c r="O3809" s="70"/>
    </row>
    <row r="3810" spans="15:15" x14ac:dyDescent="0.3">
      <c r="O3810" s="70"/>
    </row>
    <row r="3811" spans="15:15" x14ac:dyDescent="0.3">
      <c r="O3811" s="70"/>
    </row>
    <row r="3812" spans="15:15" x14ac:dyDescent="0.3">
      <c r="O3812" s="70"/>
    </row>
    <row r="3813" spans="15:15" x14ac:dyDescent="0.3">
      <c r="O3813" s="70"/>
    </row>
    <row r="3814" spans="15:15" x14ac:dyDescent="0.3">
      <c r="O3814" s="70"/>
    </row>
    <row r="3815" spans="15:15" x14ac:dyDescent="0.3">
      <c r="O3815" s="70"/>
    </row>
    <row r="3816" spans="15:15" x14ac:dyDescent="0.3">
      <c r="O3816" s="70"/>
    </row>
    <row r="3817" spans="15:15" x14ac:dyDescent="0.3">
      <c r="O3817" s="70"/>
    </row>
    <row r="3818" spans="15:15" x14ac:dyDescent="0.3">
      <c r="O3818" s="70"/>
    </row>
    <row r="3819" spans="15:15" x14ac:dyDescent="0.3">
      <c r="O3819" s="70"/>
    </row>
    <row r="3820" spans="15:15" x14ac:dyDescent="0.3">
      <c r="O3820" s="70"/>
    </row>
    <row r="3821" spans="15:15" x14ac:dyDescent="0.3">
      <c r="O3821" s="70"/>
    </row>
    <row r="3822" spans="15:15" x14ac:dyDescent="0.3">
      <c r="O3822" s="70"/>
    </row>
    <row r="3823" spans="15:15" x14ac:dyDescent="0.3">
      <c r="O3823" s="70"/>
    </row>
    <row r="3824" spans="15:15" x14ac:dyDescent="0.3">
      <c r="O3824" s="70"/>
    </row>
    <row r="3825" spans="15:15" x14ac:dyDescent="0.3">
      <c r="O3825" s="70"/>
    </row>
    <row r="3826" spans="15:15" x14ac:dyDescent="0.3">
      <c r="O3826" s="70"/>
    </row>
    <row r="3827" spans="15:15" x14ac:dyDescent="0.3">
      <c r="O3827" s="70"/>
    </row>
    <row r="3828" spans="15:15" x14ac:dyDescent="0.3">
      <c r="O3828" s="70"/>
    </row>
    <row r="3829" spans="15:15" x14ac:dyDescent="0.3">
      <c r="O3829" s="70"/>
    </row>
    <row r="3830" spans="15:15" x14ac:dyDescent="0.3">
      <c r="O3830" s="70"/>
    </row>
    <row r="3831" spans="15:15" x14ac:dyDescent="0.3">
      <c r="O3831" s="70"/>
    </row>
    <row r="3832" spans="15:15" x14ac:dyDescent="0.3">
      <c r="O3832" s="70"/>
    </row>
    <row r="3833" spans="15:15" x14ac:dyDescent="0.3">
      <c r="O3833" s="70"/>
    </row>
    <row r="3834" spans="15:15" x14ac:dyDescent="0.3">
      <c r="O3834" s="70"/>
    </row>
    <row r="3835" spans="15:15" x14ac:dyDescent="0.3">
      <c r="O3835" s="70"/>
    </row>
    <row r="3836" spans="15:15" x14ac:dyDescent="0.3">
      <c r="O3836" s="70"/>
    </row>
    <row r="3837" spans="15:15" x14ac:dyDescent="0.3">
      <c r="O3837" s="70"/>
    </row>
    <row r="3838" spans="15:15" x14ac:dyDescent="0.3">
      <c r="O3838" s="70"/>
    </row>
    <row r="3839" spans="15:15" x14ac:dyDescent="0.3">
      <c r="O3839" s="70"/>
    </row>
    <row r="3840" spans="15:15" x14ac:dyDescent="0.3">
      <c r="O3840" s="70"/>
    </row>
    <row r="3841" spans="15:15" x14ac:dyDescent="0.3">
      <c r="O3841" s="70"/>
    </row>
    <row r="3842" spans="15:15" x14ac:dyDescent="0.3">
      <c r="O3842" s="70"/>
    </row>
    <row r="3843" spans="15:15" x14ac:dyDescent="0.3">
      <c r="O3843" s="70"/>
    </row>
    <row r="3844" spans="15:15" x14ac:dyDescent="0.3">
      <c r="O3844" s="70"/>
    </row>
    <row r="3845" spans="15:15" x14ac:dyDescent="0.3">
      <c r="O3845" s="70"/>
    </row>
    <row r="3846" spans="15:15" x14ac:dyDescent="0.3">
      <c r="O3846" s="70"/>
    </row>
    <row r="3847" spans="15:15" x14ac:dyDescent="0.3">
      <c r="O3847" s="70"/>
    </row>
    <row r="3848" spans="15:15" x14ac:dyDescent="0.3">
      <c r="O3848" s="70"/>
    </row>
    <row r="3849" spans="15:15" x14ac:dyDescent="0.3">
      <c r="O3849" s="70"/>
    </row>
    <row r="3850" spans="15:15" x14ac:dyDescent="0.3">
      <c r="O3850" s="70"/>
    </row>
    <row r="3851" spans="15:15" x14ac:dyDescent="0.3">
      <c r="O3851" s="70"/>
    </row>
    <row r="3852" spans="15:15" x14ac:dyDescent="0.3">
      <c r="O3852" s="70"/>
    </row>
    <row r="3853" spans="15:15" x14ac:dyDescent="0.3">
      <c r="O3853" s="70"/>
    </row>
    <row r="3854" spans="15:15" x14ac:dyDescent="0.3">
      <c r="O3854" s="70"/>
    </row>
    <row r="3855" spans="15:15" x14ac:dyDescent="0.3">
      <c r="O3855" s="70"/>
    </row>
    <row r="3856" spans="15:15" x14ac:dyDescent="0.3">
      <c r="O3856" s="70"/>
    </row>
    <row r="3857" spans="15:15" x14ac:dyDescent="0.3">
      <c r="O3857" s="70"/>
    </row>
    <row r="3858" spans="15:15" x14ac:dyDescent="0.3">
      <c r="O3858" s="70"/>
    </row>
    <row r="3859" spans="15:15" x14ac:dyDescent="0.3">
      <c r="O3859" s="70"/>
    </row>
    <row r="3860" spans="15:15" x14ac:dyDescent="0.3">
      <c r="O3860" s="70"/>
    </row>
    <row r="3861" spans="15:15" x14ac:dyDescent="0.3">
      <c r="O3861" s="70"/>
    </row>
    <row r="3862" spans="15:15" x14ac:dyDescent="0.3">
      <c r="O3862" s="70"/>
    </row>
    <row r="3863" spans="15:15" x14ac:dyDescent="0.3">
      <c r="O3863" s="70"/>
    </row>
    <row r="3864" spans="15:15" x14ac:dyDescent="0.3">
      <c r="O3864" s="70"/>
    </row>
    <row r="3865" spans="15:15" x14ac:dyDescent="0.3">
      <c r="O3865" s="70"/>
    </row>
    <row r="3866" spans="15:15" x14ac:dyDescent="0.3">
      <c r="O3866" s="70"/>
    </row>
    <row r="3867" spans="15:15" x14ac:dyDescent="0.3">
      <c r="O3867" s="70"/>
    </row>
    <row r="3868" spans="15:15" x14ac:dyDescent="0.3">
      <c r="O3868" s="70"/>
    </row>
    <row r="3869" spans="15:15" x14ac:dyDescent="0.3">
      <c r="O3869" s="70"/>
    </row>
    <row r="3870" spans="15:15" x14ac:dyDescent="0.3">
      <c r="O3870" s="70"/>
    </row>
    <row r="3871" spans="15:15" x14ac:dyDescent="0.3">
      <c r="O3871" s="70"/>
    </row>
    <row r="3872" spans="15:15" x14ac:dyDescent="0.3">
      <c r="O3872" s="70"/>
    </row>
    <row r="3873" spans="15:15" x14ac:dyDescent="0.3">
      <c r="O3873" s="70"/>
    </row>
    <row r="3874" spans="15:15" x14ac:dyDescent="0.3">
      <c r="O3874" s="70"/>
    </row>
    <row r="3875" spans="15:15" x14ac:dyDescent="0.3">
      <c r="O3875" s="70"/>
    </row>
    <row r="3876" spans="15:15" x14ac:dyDescent="0.3">
      <c r="O3876" s="70"/>
    </row>
    <row r="3877" spans="15:15" x14ac:dyDescent="0.3">
      <c r="O3877" s="70"/>
    </row>
    <row r="3878" spans="15:15" x14ac:dyDescent="0.3">
      <c r="O3878" s="70"/>
    </row>
    <row r="3879" spans="15:15" x14ac:dyDescent="0.3">
      <c r="O3879" s="70"/>
    </row>
    <row r="3880" spans="15:15" x14ac:dyDescent="0.3">
      <c r="O3880" s="70"/>
    </row>
    <row r="3881" spans="15:15" x14ac:dyDescent="0.3">
      <c r="O3881" s="70"/>
    </row>
    <row r="3882" spans="15:15" x14ac:dyDescent="0.3">
      <c r="O3882" s="70"/>
    </row>
    <row r="3883" spans="15:15" x14ac:dyDescent="0.3">
      <c r="O3883" s="70"/>
    </row>
    <row r="3884" spans="15:15" x14ac:dyDescent="0.3">
      <c r="O3884" s="70"/>
    </row>
    <row r="3885" spans="15:15" x14ac:dyDescent="0.3">
      <c r="O3885" s="70"/>
    </row>
    <row r="3886" spans="15:15" x14ac:dyDescent="0.3">
      <c r="O3886" s="70"/>
    </row>
    <row r="3887" spans="15:15" x14ac:dyDescent="0.3">
      <c r="O3887" s="70"/>
    </row>
    <row r="3888" spans="15:15" x14ac:dyDescent="0.3">
      <c r="O3888" s="70"/>
    </row>
    <row r="3889" spans="15:15" x14ac:dyDescent="0.3">
      <c r="O3889" s="70"/>
    </row>
    <row r="3890" spans="15:15" x14ac:dyDescent="0.3">
      <c r="O3890" s="70"/>
    </row>
    <row r="3891" spans="15:15" x14ac:dyDescent="0.3">
      <c r="O3891" s="70"/>
    </row>
    <row r="3892" spans="15:15" x14ac:dyDescent="0.3">
      <c r="O3892" s="70"/>
    </row>
    <row r="3893" spans="15:15" x14ac:dyDescent="0.3">
      <c r="O3893" s="70"/>
    </row>
    <row r="3894" spans="15:15" x14ac:dyDescent="0.3">
      <c r="O3894" s="70"/>
    </row>
    <row r="3895" spans="15:15" x14ac:dyDescent="0.3">
      <c r="O3895" s="70"/>
    </row>
    <row r="3896" spans="15:15" x14ac:dyDescent="0.3">
      <c r="O3896" s="70"/>
    </row>
    <row r="3897" spans="15:15" x14ac:dyDescent="0.3">
      <c r="O3897" s="70"/>
    </row>
    <row r="3898" spans="15:15" x14ac:dyDescent="0.3">
      <c r="O3898" s="70"/>
    </row>
    <row r="3899" spans="15:15" x14ac:dyDescent="0.3">
      <c r="O3899" s="70"/>
    </row>
    <row r="3900" spans="15:15" x14ac:dyDescent="0.3">
      <c r="O3900" s="70"/>
    </row>
    <row r="3901" spans="15:15" x14ac:dyDescent="0.3">
      <c r="O3901" s="70"/>
    </row>
    <row r="3902" spans="15:15" x14ac:dyDescent="0.3">
      <c r="O3902" s="70"/>
    </row>
    <row r="3903" spans="15:15" x14ac:dyDescent="0.3">
      <c r="O3903" s="70"/>
    </row>
    <row r="3904" spans="15:15" x14ac:dyDescent="0.3">
      <c r="O3904" s="70"/>
    </row>
    <row r="3905" spans="15:15" x14ac:dyDescent="0.3">
      <c r="O3905" s="70"/>
    </row>
    <row r="3906" spans="15:15" x14ac:dyDescent="0.3">
      <c r="O3906" s="70"/>
    </row>
    <row r="3907" spans="15:15" x14ac:dyDescent="0.3">
      <c r="O3907" s="70"/>
    </row>
    <row r="3908" spans="15:15" x14ac:dyDescent="0.3">
      <c r="O3908" s="70"/>
    </row>
    <row r="3909" spans="15:15" x14ac:dyDescent="0.3">
      <c r="O3909" s="70"/>
    </row>
    <row r="3910" spans="15:15" x14ac:dyDescent="0.3">
      <c r="O3910" s="70"/>
    </row>
    <row r="3911" spans="15:15" x14ac:dyDescent="0.3">
      <c r="O3911" s="70"/>
    </row>
    <row r="3912" spans="15:15" x14ac:dyDescent="0.3">
      <c r="O3912" s="70"/>
    </row>
    <row r="3913" spans="15:15" x14ac:dyDescent="0.3">
      <c r="O3913" s="70"/>
    </row>
    <row r="3914" spans="15:15" x14ac:dyDescent="0.3">
      <c r="O3914" s="70"/>
    </row>
    <row r="3915" spans="15:15" x14ac:dyDescent="0.3">
      <c r="O3915" s="70"/>
    </row>
    <row r="3916" spans="15:15" x14ac:dyDescent="0.3">
      <c r="O3916" s="70"/>
    </row>
    <row r="3917" spans="15:15" x14ac:dyDescent="0.3">
      <c r="O3917" s="70"/>
    </row>
    <row r="3918" spans="15:15" x14ac:dyDescent="0.3">
      <c r="O3918" s="70"/>
    </row>
    <row r="3919" spans="15:15" x14ac:dyDescent="0.3">
      <c r="O3919" s="70"/>
    </row>
    <row r="3920" spans="15:15" x14ac:dyDescent="0.3">
      <c r="O3920" s="70"/>
    </row>
    <row r="3921" spans="15:15" x14ac:dyDescent="0.3">
      <c r="O3921" s="70"/>
    </row>
    <row r="3922" spans="15:15" x14ac:dyDescent="0.3">
      <c r="O3922" s="70"/>
    </row>
    <row r="3923" spans="15:15" x14ac:dyDescent="0.3">
      <c r="O3923" s="70"/>
    </row>
    <row r="3924" spans="15:15" x14ac:dyDescent="0.3">
      <c r="O3924" s="70"/>
    </row>
    <row r="3925" spans="15:15" x14ac:dyDescent="0.3">
      <c r="O3925" s="70"/>
    </row>
    <row r="3926" spans="15:15" x14ac:dyDescent="0.3">
      <c r="O3926" s="70"/>
    </row>
    <row r="3927" spans="15:15" x14ac:dyDescent="0.3">
      <c r="O3927" s="70"/>
    </row>
    <row r="3928" spans="15:15" x14ac:dyDescent="0.3">
      <c r="O3928" s="70"/>
    </row>
    <row r="3929" spans="15:15" x14ac:dyDescent="0.3">
      <c r="O3929" s="70"/>
    </row>
    <row r="3930" spans="15:15" x14ac:dyDescent="0.3">
      <c r="O3930" s="70"/>
    </row>
    <row r="3931" spans="15:15" x14ac:dyDescent="0.3">
      <c r="O3931" s="70"/>
    </row>
    <row r="3932" spans="15:15" x14ac:dyDescent="0.3">
      <c r="O3932" s="70"/>
    </row>
    <row r="3933" spans="15:15" x14ac:dyDescent="0.3">
      <c r="O3933" s="70"/>
    </row>
    <row r="3934" spans="15:15" x14ac:dyDescent="0.3">
      <c r="O3934" s="70"/>
    </row>
    <row r="3935" spans="15:15" x14ac:dyDescent="0.3">
      <c r="O3935" s="70"/>
    </row>
    <row r="3936" spans="15:15" x14ac:dyDescent="0.3">
      <c r="O3936" s="70"/>
    </row>
    <row r="3937" spans="15:15" x14ac:dyDescent="0.3">
      <c r="O3937" s="70"/>
    </row>
    <row r="3938" spans="15:15" x14ac:dyDescent="0.3">
      <c r="O3938" s="70"/>
    </row>
    <row r="3939" spans="15:15" x14ac:dyDescent="0.3">
      <c r="O3939" s="70"/>
    </row>
    <row r="3940" spans="15:15" x14ac:dyDescent="0.3">
      <c r="O3940" s="70"/>
    </row>
    <row r="3941" spans="15:15" x14ac:dyDescent="0.3">
      <c r="O3941" s="70"/>
    </row>
    <row r="3942" spans="15:15" x14ac:dyDescent="0.3">
      <c r="O3942" s="70"/>
    </row>
    <row r="3943" spans="15:15" x14ac:dyDescent="0.3">
      <c r="O3943" s="70"/>
    </row>
    <row r="3944" spans="15:15" x14ac:dyDescent="0.3">
      <c r="O3944" s="70"/>
    </row>
    <row r="3945" spans="15:15" x14ac:dyDescent="0.3">
      <c r="O3945" s="70"/>
    </row>
    <row r="3946" spans="15:15" x14ac:dyDescent="0.3">
      <c r="O3946" s="70"/>
    </row>
    <row r="3947" spans="15:15" x14ac:dyDescent="0.3">
      <c r="O3947" s="70"/>
    </row>
    <row r="3948" spans="15:15" x14ac:dyDescent="0.3">
      <c r="O3948" s="70"/>
    </row>
    <row r="3949" spans="15:15" x14ac:dyDescent="0.3">
      <c r="O3949" s="70"/>
    </row>
    <row r="3950" spans="15:15" x14ac:dyDescent="0.3">
      <c r="O3950" s="70"/>
    </row>
    <row r="3951" spans="15:15" x14ac:dyDescent="0.3">
      <c r="O3951" s="70"/>
    </row>
    <row r="3952" spans="15:15" x14ac:dyDescent="0.3">
      <c r="O3952" s="70"/>
    </row>
    <row r="3953" spans="15:15" x14ac:dyDescent="0.3">
      <c r="O3953" s="70"/>
    </row>
    <row r="3954" spans="15:15" x14ac:dyDescent="0.3">
      <c r="O3954" s="70"/>
    </row>
    <row r="3955" spans="15:15" x14ac:dyDescent="0.3">
      <c r="O3955" s="70"/>
    </row>
    <row r="3956" spans="15:15" x14ac:dyDescent="0.3">
      <c r="O3956" s="70"/>
    </row>
    <row r="3957" spans="15:15" x14ac:dyDescent="0.3">
      <c r="O3957" s="70"/>
    </row>
    <row r="3958" spans="15:15" x14ac:dyDescent="0.3">
      <c r="O3958" s="70"/>
    </row>
    <row r="3959" spans="15:15" x14ac:dyDescent="0.3">
      <c r="O3959" s="70"/>
    </row>
    <row r="3960" spans="15:15" x14ac:dyDescent="0.3">
      <c r="O3960" s="70"/>
    </row>
    <row r="3961" spans="15:15" x14ac:dyDescent="0.3">
      <c r="O3961" s="70"/>
    </row>
    <row r="3962" spans="15:15" x14ac:dyDescent="0.3">
      <c r="O3962" s="70"/>
    </row>
    <row r="3963" spans="15:15" x14ac:dyDescent="0.3">
      <c r="O3963" s="70"/>
    </row>
    <row r="3964" spans="15:15" x14ac:dyDescent="0.3">
      <c r="O3964" s="70"/>
    </row>
    <row r="3965" spans="15:15" x14ac:dyDescent="0.3">
      <c r="O3965" s="70"/>
    </row>
    <row r="3966" spans="15:15" x14ac:dyDescent="0.3">
      <c r="O3966" s="70"/>
    </row>
    <row r="3967" spans="15:15" x14ac:dyDescent="0.3">
      <c r="O3967" s="70"/>
    </row>
    <row r="3968" spans="15:15" x14ac:dyDescent="0.3">
      <c r="O3968" s="70"/>
    </row>
    <row r="3969" spans="15:15" x14ac:dyDescent="0.3">
      <c r="O3969" s="70"/>
    </row>
    <row r="3970" spans="15:15" x14ac:dyDescent="0.3">
      <c r="O3970" s="70"/>
    </row>
    <row r="3971" spans="15:15" x14ac:dyDescent="0.3">
      <c r="O3971" s="70"/>
    </row>
    <row r="3972" spans="15:15" x14ac:dyDescent="0.3">
      <c r="O3972" s="70"/>
    </row>
    <row r="3973" spans="15:15" x14ac:dyDescent="0.3">
      <c r="O3973" s="70"/>
    </row>
    <row r="3974" spans="15:15" x14ac:dyDescent="0.3">
      <c r="O3974" s="70"/>
    </row>
    <row r="3975" spans="15:15" x14ac:dyDescent="0.3">
      <c r="O3975" s="70"/>
    </row>
    <row r="3976" spans="15:15" x14ac:dyDescent="0.3">
      <c r="O3976" s="70"/>
    </row>
    <row r="3977" spans="15:15" x14ac:dyDescent="0.3">
      <c r="O3977" s="70"/>
    </row>
    <row r="3978" spans="15:15" x14ac:dyDescent="0.3">
      <c r="O3978" s="70"/>
    </row>
    <row r="3979" spans="15:15" x14ac:dyDescent="0.3">
      <c r="O3979" s="70"/>
    </row>
    <row r="3980" spans="15:15" x14ac:dyDescent="0.3">
      <c r="O3980" s="70"/>
    </row>
    <row r="3981" spans="15:15" x14ac:dyDescent="0.3">
      <c r="O3981" s="70"/>
    </row>
    <row r="3982" spans="15:15" x14ac:dyDescent="0.3">
      <c r="O3982" s="70"/>
    </row>
    <row r="3983" spans="15:15" x14ac:dyDescent="0.3">
      <c r="O3983" s="70"/>
    </row>
    <row r="3984" spans="15:15" x14ac:dyDescent="0.3">
      <c r="O3984" s="70"/>
    </row>
    <row r="3985" spans="15:15" x14ac:dyDescent="0.3">
      <c r="O3985" s="70"/>
    </row>
    <row r="3986" spans="15:15" x14ac:dyDescent="0.3">
      <c r="O3986" s="70"/>
    </row>
    <row r="3987" spans="15:15" x14ac:dyDescent="0.3">
      <c r="O3987" s="70"/>
    </row>
    <row r="3988" spans="15:15" x14ac:dyDescent="0.3">
      <c r="O3988" s="70"/>
    </row>
    <row r="3989" spans="15:15" x14ac:dyDescent="0.3">
      <c r="O3989" s="70"/>
    </row>
    <row r="3990" spans="15:15" x14ac:dyDescent="0.3">
      <c r="O3990" s="70"/>
    </row>
    <row r="3991" spans="15:15" x14ac:dyDescent="0.3">
      <c r="O3991" s="70"/>
    </row>
    <row r="3992" spans="15:15" x14ac:dyDescent="0.3">
      <c r="O3992" s="70"/>
    </row>
    <row r="3993" spans="15:15" x14ac:dyDescent="0.3">
      <c r="O3993" s="70"/>
    </row>
    <row r="3994" spans="15:15" x14ac:dyDescent="0.3">
      <c r="O3994" s="70"/>
    </row>
    <row r="3995" spans="15:15" x14ac:dyDescent="0.3">
      <c r="O3995" s="70"/>
    </row>
    <row r="3996" spans="15:15" x14ac:dyDescent="0.3">
      <c r="O3996" s="70"/>
    </row>
    <row r="3997" spans="15:15" x14ac:dyDescent="0.3">
      <c r="O3997" s="70"/>
    </row>
    <row r="3998" spans="15:15" x14ac:dyDescent="0.3">
      <c r="O3998" s="70"/>
    </row>
    <row r="3999" spans="15:15" x14ac:dyDescent="0.3">
      <c r="O3999" s="70"/>
    </row>
    <row r="4000" spans="15:15" x14ac:dyDescent="0.3">
      <c r="O4000" s="70"/>
    </row>
    <row r="4001" spans="15:15" x14ac:dyDescent="0.3">
      <c r="O4001" s="70"/>
    </row>
    <row r="4002" spans="15:15" x14ac:dyDescent="0.3">
      <c r="O4002" s="70"/>
    </row>
    <row r="4003" spans="15:15" x14ac:dyDescent="0.3">
      <c r="O4003" s="70"/>
    </row>
    <row r="4004" spans="15:15" x14ac:dyDescent="0.3">
      <c r="O4004" s="70"/>
    </row>
    <row r="4005" spans="15:15" x14ac:dyDescent="0.3">
      <c r="O4005" s="70"/>
    </row>
    <row r="4006" spans="15:15" x14ac:dyDescent="0.3">
      <c r="O4006" s="70"/>
    </row>
    <row r="4007" spans="15:15" x14ac:dyDescent="0.3">
      <c r="O4007" s="70"/>
    </row>
    <row r="4008" spans="15:15" x14ac:dyDescent="0.3">
      <c r="O4008" s="70"/>
    </row>
    <row r="4009" spans="15:15" x14ac:dyDescent="0.3">
      <c r="O4009" s="70"/>
    </row>
    <row r="4010" spans="15:15" x14ac:dyDescent="0.3">
      <c r="O4010" s="70"/>
    </row>
    <row r="4011" spans="15:15" x14ac:dyDescent="0.3">
      <c r="O4011" s="70"/>
    </row>
    <row r="4012" spans="15:15" x14ac:dyDescent="0.3">
      <c r="O4012" s="70"/>
    </row>
    <row r="4013" spans="15:15" x14ac:dyDescent="0.3">
      <c r="O4013" s="70"/>
    </row>
    <row r="4014" spans="15:15" x14ac:dyDescent="0.3">
      <c r="O4014" s="70"/>
    </row>
    <row r="4015" spans="15:15" x14ac:dyDescent="0.3">
      <c r="O4015" s="70"/>
    </row>
    <row r="4016" spans="15:15" x14ac:dyDescent="0.3">
      <c r="O4016" s="70"/>
    </row>
    <row r="4017" spans="15:15" x14ac:dyDescent="0.3">
      <c r="O4017" s="70"/>
    </row>
    <row r="4018" spans="15:15" x14ac:dyDescent="0.3">
      <c r="O4018" s="70"/>
    </row>
    <row r="4019" spans="15:15" x14ac:dyDescent="0.3">
      <c r="O4019" s="70"/>
    </row>
    <row r="4020" spans="15:15" x14ac:dyDescent="0.3">
      <c r="O4020" s="70"/>
    </row>
    <row r="4021" spans="15:15" x14ac:dyDescent="0.3">
      <c r="O4021" s="70"/>
    </row>
    <row r="4022" spans="15:15" x14ac:dyDescent="0.3">
      <c r="O4022" s="70"/>
    </row>
    <row r="4023" spans="15:15" x14ac:dyDescent="0.3">
      <c r="O4023" s="70"/>
    </row>
    <row r="4024" spans="15:15" x14ac:dyDescent="0.3">
      <c r="O4024" s="70"/>
    </row>
    <row r="4025" spans="15:15" x14ac:dyDescent="0.3">
      <c r="O4025" s="70"/>
    </row>
    <row r="4026" spans="15:15" x14ac:dyDescent="0.3">
      <c r="O4026" s="70"/>
    </row>
    <row r="4027" spans="15:15" x14ac:dyDescent="0.3">
      <c r="O4027" s="70"/>
    </row>
    <row r="4028" spans="15:15" x14ac:dyDescent="0.3">
      <c r="O4028" s="70"/>
    </row>
    <row r="4029" spans="15:15" x14ac:dyDescent="0.3">
      <c r="O4029" s="70"/>
    </row>
    <row r="4030" spans="15:15" x14ac:dyDescent="0.3">
      <c r="O4030" s="70"/>
    </row>
    <row r="4031" spans="15:15" x14ac:dyDescent="0.3">
      <c r="O4031" s="70"/>
    </row>
    <row r="4032" spans="15:15" x14ac:dyDescent="0.3">
      <c r="O4032" s="70"/>
    </row>
    <row r="4033" spans="15:15" x14ac:dyDescent="0.3">
      <c r="O4033" s="70"/>
    </row>
    <row r="4034" spans="15:15" x14ac:dyDescent="0.3">
      <c r="O4034" s="70"/>
    </row>
    <row r="4035" spans="15:15" x14ac:dyDescent="0.3">
      <c r="O4035" s="70"/>
    </row>
    <row r="4036" spans="15:15" x14ac:dyDescent="0.3">
      <c r="O4036" s="70"/>
    </row>
    <row r="4037" spans="15:15" x14ac:dyDescent="0.3">
      <c r="O4037" s="70"/>
    </row>
    <row r="4038" spans="15:15" x14ac:dyDescent="0.3">
      <c r="O4038" s="70"/>
    </row>
    <row r="4039" spans="15:15" x14ac:dyDescent="0.3">
      <c r="O4039" s="70"/>
    </row>
    <row r="4040" spans="15:15" x14ac:dyDescent="0.3">
      <c r="O4040" s="70"/>
    </row>
    <row r="4041" spans="15:15" x14ac:dyDescent="0.3">
      <c r="O4041" s="70"/>
    </row>
    <row r="4042" spans="15:15" x14ac:dyDescent="0.3">
      <c r="O4042" s="70"/>
    </row>
    <row r="4043" spans="15:15" x14ac:dyDescent="0.3">
      <c r="O4043" s="70"/>
    </row>
    <row r="4044" spans="15:15" x14ac:dyDescent="0.3">
      <c r="O4044" s="70"/>
    </row>
    <row r="4045" spans="15:15" x14ac:dyDescent="0.3">
      <c r="O4045" s="70"/>
    </row>
    <row r="4046" spans="15:15" x14ac:dyDescent="0.3">
      <c r="O4046" s="70"/>
    </row>
    <row r="4047" spans="15:15" x14ac:dyDescent="0.3">
      <c r="O4047" s="70"/>
    </row>
    <row r="4048" spans="15:15" x14ac:dyDescent="0.3">
      <c r="O4048" s="70"/>
    </row>
    <row r="4049" spans="15:15" x14ac:dyDescent="0.3">
      <c r="O4049" s="70"/>
    </row>
    <row r="4050" spans="15:15" x14ac:dyDescent="0.3">
      <c r="O4050" s="70"/>
    </row>
    <row r="4051" spans="15:15" x14ac:dyDescent="0.3">
      <c r="O4051" s="70"/>
    </row>
    <row r="4052" spans="15:15" x14ac:dyDescent="0.3">
      <c r="O4052" s="70"/>
    </row>
    <row r="4053" spans="15:15" x14ac:dyDescent="0.3">
      <c r="O4053" s="70"/>
    </row>
    <row r="4054" spans="15:15" x14ac:dyDescent="0.3">
      <c r="O4054" s="70"/>
    </row>
    <row r="4055" spans="15:15" x14ac:dyDescent="0.3">
      <c r="O4055" s="70"/>
    </row>
    <row r="4056" spans="15:15" x14ac:dyDescent="0.3">
      <c r="O4056" s="70"/>
    </row>
    <row r="4057" spans="15:15" x14ac:dyDescent="0.3">
      <c r="O4057" s="70"/>
    </row>
    <row r="4058" spans="15:15" x14ac:dyDescent="0.3">
      <c r="O4058" s="70"/>
    </row>
    <row r="4059" spans="15:15" x14ac:dyDescent="0.3">
      <c r="O4059" s="70"/>
    </row>
    <row r="4060" spans="15:15" x14ac:dyDescent="0.3">
      <c r="O4060" s="70"/>
    </row>
    <row r="4061" spans="15:15" x14ac:dyDescent="0.3">
      <c r="O4061" s="70"/>
    </row>
    <row r="4062" spans="15:15" x14ac:dyDescent="0.3">
      <c r="O4062" s="70"/>
    </row>
    <row r="4063" spans="15:15" x14ac:dyDescent="0.3">
      <c r="O4063" s="70"/>
    </row>
    <row r="4064" spans="15:15" x14ac:dyDescent="0.3">
      <c r="O4064" s="70"/>
    </row>
    <row r="4065" spans="15:15" x14ac:dyDescent="0.3">
      <c r="O4065" s="70"/>
    </row>
    <row r="4066" spans="15:15" x14ac:dyDescent="0.3">
      <c r="O4066" s="70"/>
    </row>
    <row r="4067" spans="15:15" x14ac:dyDescent="0.3">
      <c r="O4067" s="70"/>
    </row>
    <row r="4068" spans="15:15" x14ac:dyDescent="0.3">
      <c r="O4068" s="70"/>
    </row>
    <row r="4069" spans="15:15" x14ac:dyDescent="0.3">
      <c r="O4069" s="70"/>
    </row>
    <row r="4070" spans="15:15" x14ac:dyDescent="0.3">
      <c r="O4070" s="70"/>
    </row>
    <row r="4071" spans="15:15" x14ac:dyDescent="0.3">
      <c r="O4071" s="70"/>
    </row>
    <row r="4072" spans="15:15" x14ac:dyDescent="0.3">
      <c r="O4072" s="70"/>
    </row>
    <row r="4073" spans="15:15" x14ac:dyDescent="0.3">
      <c r="O4073" s="70"/>
    </row>
    <row r="4074" spans="15:15" x14ac:dyDescent="0.3">
      <c r="O4074" s="70"/>
    </row>
    <row r="4075" spans="15:15" x14ac:dyDescent="0.3">
      <c r="O4075" s="70"/>
    </row>
    <row r="4076" spans="15:15" x14ac:dyDescent="0.3">
      <c r="O4076" s="70"/>
    </row>
    <row r="4077" spans="15:15" x14ac:dyDescent="0.3">
      <c r="O4077" s="70"/>
    </row>
    <row r="4078" spans="15:15" x14ac:dyDescent="0.3">
      <c r="O4078" s="70"/>
    </row>
    <row r="4079" spans="15:15" x14ac:dyDescent="0.3">
      <c r="O4079" s="70"/>
    </row>
    <row r="4080" spans="15:15" x14ac:dyDescent="0.3">
      <c r="O4080" s="70"/>
    </row>
    <row r="4081" spans="15:15" x14ac:dyDescent="0.3">
      <c r="O4081" s="70"/>
    </row>
    <row r="4082" spans="15:15" x14ac:dyDescent="0.3">
      <c r="O4082" s="70"/>
    </row>
    <row r="4083" spans="15:15" x14ac:dyDescent="0.3">
      <c r="O4083" s="70"/>
    </row>
    <row r="4084" spans="15:15" x14ac:dyDescent="0.3">
      <c r="O4084" s="70"/>
    </row>
    <row r="4085" spans="15:15" x14ac:dyDescent="0.3">
      <c r="O4085" s="70"/>
    </row>
    <row r="4086" spans="15:15" x14ac:dyDescent="0.3">
      <c r="O4086" s="70"/>
    </row>
    <row r="4087" spans="15:15" x14ac:dyDescent="0.3">
      <c r="O4087" s="70"/>
    </row>
    <row r="4088" spans="15:15" x14ac:dyDescent="0.3">
      <c r="O4088" s="70"/>
    </row>
    <row r="4089" spans="15:15" x14ac:dyDescent="0.3">
      <c r="O4089" s="70"/>
    </row>
    <row r="4090" spans="15:15" x14ac:dyDescent="0.3">
      <c r="O4090" s="70"/>
    </row>
    <row r="4091" spans="15:15" x14ac:dyDescent="0.3">
      <c r="O4091" s="70"/>
    </row>
    <row r="4092" spans="15:15" x14ac:dyDescent="0.3">
      <c r="O4092" s="70"/>
    </row>
    <row r="4093" spans="15:15" x14ac:dyDescent="0.3">
      <c r="O4093" s="70"/>
    </row>
    <row r="4094" spans="15:15" x14ac:dyDescent="0.3">
      <c r="O4094" s="70"/>
    </row>
    <row r="4095" spans="15:15" x14ac:dyDescent="0.3">
      <c r="O4095" s="70"/>
    </row>
    <row r="4096" spans="15:15" x14ac:dyDescent="0.3">
      <c r="O4096" s="70"/>
    </row>
    <row r="4097" spans="15:15" x14ac:dyDescent="0.3">
      <c r="O4097" s="70"/>
    </row>
    <row r="4098" spans="15:15" x14ac:dyDescent="0.3">
      <c r="O4098" s="70"/>
    </row>
    <row r="4099" spans="15:15" x14ac:dyDescent="0.3">
      <c r="O4099" s="70"/>
    </row>
    <row r="4100" spans="15:15" x14ac:dyDescent="0.3">
      <c r="O4100" s="70"/>
    </row>
    <row r="4101" spans="15:15" x14ac:dyDescent="0.3">
      <c r="O4101" s="70"/>
    </row>
    <row r="4102" spans="15:15" x14ac:dyDescent="0.3">
      <c r="O4102" s="70"/>
    </row>
    <row r="4103" spans="15:15" x14ac:dyDescent="0.3">
      <c r="O4103" s="70"/>
    </row>
    <row r="4104" spans="15:15" x14ac:dyDescent="0.3">
      <c r="O4104" s="70"/>
    </row>
    <row r="4105" spans="15:15" x14ac:dyDescent="0.3">
      <c r="O4105" s="70"/>
    </row>
    <row r="4106" spans="15:15" x14ac:dyDescent="0.3">
      <c r="O4106" s="70"/>
    </row>
    <row r="4107" spans="15:15" x14ac:dyDescent="0.3">
      <c r="O4107" s="70"/>
    </row>
    <row r="4108" spans="15:15" x14ac:dyDescent="0.3">
      <c r="O4108" s="70"/>
    </row>
    <row r="4109" spans="15:15" x14ac:dyDescent="0.3">
      <c r="O4109" s="70"/>
    </row>
    <row r="4110" spans="15:15" x14ac:dyDescent="0.3">
      <c r="O4110" s="70"/>
    </row>
    <row r="4111" spans="15:15" x14ac:dyDescent="0.3">
      <c r="O4111" s="70"/>
    </row>
    <row r="4112" spans="15:15" x14ac:dyDescent="0.3">
      <c r="O4112" s="70"/>
    </row>
    <row r="4113" spans="15:15" x14ac:dyDescent="0.3">
      <c r="O4113" s="70"/>
    </row>
    <row r="4114" spans="15:15" x14ac:dyDescent="0.3">
      <c r="O4114" s="70"/>
    </row>
    <row r="4115" spans="15:15" x14ac:dyDescent="0.3">
      <c r="O4115" s="70"/>
    </row>
    <row r="4116" spans="15:15" x14ac:dyDescent="0.3">
      <c r="O4116" s="70"/>
    </row>
    <row r="4117" spans="15:15" x14ac:dyDescent="0.3">
      <c r="O4117" s="70"/>
    </row>
    <row r="4118" spans="15:15" x14ac:dyDescent="0.3">
      <c r="O4118" s="70"/>
    </row>
    <row r="4119" spans="15:15" x14ac:dyDescent="0.3">
      <c r="O4119" s="70"/>
    </row>
    <row r="4120" spans="15:15" x14ac:dyDescent="0.3">
      <c r="O4120" s="70"/>
    </row>
    <row r="4121" spans="15:15" x14ac:dyDescent="0.3">
      <c r="O4121" s="70"/>
    </row>
    <row r="4122" spans="15:15" x14ac:dyDescent="0.3">
      <c r="O4122" s="70"/>
    </row>
    <row r="4123" spans="15:15" x14ac:dyDescent="0.3">
      <c r="O4123" s="70"/>
    </row>
    <row r="4124" spans="15:15" x14ac:dyDescent="0.3">
      <c r="O4124" s="70"/>
    </row>
    <row r="4125" spans="15:15" x14ac:dyDescent="0.3">
      <c r="O4125" s="70"/>
    </row>
    <row r="4126" spans="15:15" x14ac:dyDescent="0.3">
      <c r="O4126" s="70"/>
    </row>
    <row r="4127" spans="15:15" x14ac:dyDescent="0.3">
      <c r="O4127" s="70"/>
    </row>
    <row r="4128" spans="15:15" x14ac:dyDescent="0.3">
      <c r="O4128" s="70"/>
    </row>
    <row r="4129" spans="15:15" x14ac:dyDescent="0.3">
      <c r="O4129" s="70"/>
    </row>
    <row r="4130" spans="15:15" x14ac:dyDescent="0.3">
      <c r="O4130" s="70"/>
    </row>
    <row r="4131" spans="15:15" x14ac:dyDescent="0.3">
      <c r="O4131" s="70"/>
    </row>
    <row r="4132" spans="15:15" x14ac:dyDescent="0.3">
      <c r="O4132" s="70"/>
    </row>
    <row r="4133" spans="15:15" x14ac:dyDescent="0.3">
      <c r="O4133" s="70"/>
    </row>
    <row r="4134" spans="15:15" x14ac:dyDescent="0.3">
      <c r="O4134" s="70"/>
    </row>
    <row r="4135" spans="15:15" x14ac:dyDescent="0.3">
      <c r="O4135" s="70"/>
    </row>
    <row r="4136" spans="15:15" x14ac:dyDescent="0.3">
      <c r="O4136" s="70"/>
    </row>
    <row r="4137" spans="15:15" x14ac:dyDescent="0.3">
      <c r="O4137" s="70"/>
    </row>
    <row r="4138" spans="15:15" x14ac:dyDescent="0.3">
      <c r="O4138" s="70"/>
    </row>
    <row r="4139" spans="15:15" x14ac:dyDescent="0.3">
      <c r="O4139" s="70"/>
    </row>
    <row r="4140" spans="15:15" x14ac:dyDescent="0.3">
      <c r="O4140" s="70"/>
    </row>
    <row r="4141" spans="15:15" x14ac:dyDescent="0.3">
      <c r="O4141" s="70"/>
    </row>
    <row r="4142" spans="15:15" x14ac:dyDescent="0.3">
      <c r="O4142" s="70"/>
    </row>
    <row r="4143" spans="15:15" x14ac:dyDescent="0.3">
      <c r="O4143" s="70"/>
    </row>
    <row r="4144" spans="15:15" x14ac:dyDescent="0.3">
      <c r="O4144" s="70"/>
    </row>
    <row r="4145" spans="15:15" x14ac:dyDescent="0.3">
      <c r="O4145" s="70"/>
    </row>
    <row r="4146" spans="15:15" x14ac:dyDescent="0.3">
      <c r="O4146" s="70"/>
    </row>
    <row r="4147" spans="15:15" x14ac:dyDescent="0.3">
      <c r="O4147" s="70"/>
    </row>
    <row r="4148" spans="15:15" x14ac:dyDescent="0.3">
      <c r="O4148" s="70"/>
    </row>
    <row r="4149" spans="15:15" x14ac:dyDescent="0.3">
      <c r="O4149" s="70"/>
    </row>
    <row r="4150" spans="15:15" x14ac:dyDescent="0.3">
      <c r="O4150" s="70"/>
    </row>
    <row r="4151" spans="15:15" x14ac:dyDescent="0.3">
      <c r="O4151" s="70"/>
    </row>
    <row r="4152" spans="15:15" x14ac:dyDescent="0.3">
      <c r="O4152" s="70"/>
    </row>
    <row r="4153" spans="15:15" x14ac:dyDescent="0.3">
      <c r="O4153" s="70"/>
    </row>
    <row r="4154" spans="15:15" x14ac:dyDescent="0.3">
      <c r="O4154" s="70"/>
    </row>
    <row r="4155" spans="15:15" x14ac:dyDescent="0.3">
      <c r="O4155" s="70"/>
    </row>
    <row r="4156" spans="15:15" x14ac:dyDescent="0.3">
      <c r="O4156" s="70"/>
    </row>
    <row r="4157" spans="15:15" x14ac:dyDescent="0.3">
      <c r="O4157" s="70"/>
    </row>
    <row r="4158" spans="15:15" x14ac:dyDescent="0.3">
      <c r="O4158" s="70"/>
    </row>
    <row r="4159" spans="15:15" x14ac:dyDescent="0.3">
      <c r="O4159" s="70"/>
    </row>
    <row r="4160" spans="15:15" x14ac:dyDescent="0.3">
      <c r="O4160" s="70"/>
    </row>
    <row r="4161" spans="15:15" x14ac:dyDescent="0.3">
      <c r="O4161" s="70"/>
    </row>
    <row r="4162" spans="15:15" x14ac:dyDescent="0.3">
      <c r="O4162" s="70"/>
    </row>
    <row r="4163" spans="15:15" x14ac:dyDescent="0.3">
      <c r="O4163" s="70"/>
    </row>
    <row r="4164" spans="15:15" x14ac:dyDescent="0.3">
      <c r="O4164" s="70"/>
    </row>
    <row r="4165" spans="15:15" x14ac:dyDescent="0.3">
      <c r="O4165" s="70"/>
    </row>
    <row r="4166" spans="15:15" x14ac:dyDescent="0.3">
      <c r="O4166" s="70"/>
    </row>
    <row r="4167" spans="15:15" x14ac:dyDescent="0.3">
      <c r="O4167" s="70"/>
    </row>
    <row r="4168" spans="15:15" x14ac:dyDescent="0.3">
      <c r="O4168" s="70"/>
    </row>
    <row r="4169" spans="15:15" x14ac:dyDescent="0.3">
      <c r="O4169" s="70"/>
    </row>
    <row r="4170" spans="15:15" x14ac:dyDescent="0.3">
      <c r="O4170" s="70"/>
    </row>
    <row r="4171" spans="15:15" x14ac:dyDescent="0.3">
      <c r="O4171" s="70"/>
    </row>
    <row r="4172" spans="15:15" x14ac:dyDescent="0.3">
      <c r="O4172" s="70"/>
    </row>
    <row r="4173" spans="15:15" x14ac:dyDescent="0.3">
      <c r="O4173" s="70"/>
    </row>
    <row r="4174" spans="15:15" x14ac:dyDescent="0.3">
      <c r="O4174" s="70"/>
    </row>
    <row r="4175" spans="15:15" x14ac:dyDescent="0.3">
      <c r="O4175" s="70"/>
    </row>
    <row r="4176" spans="15:15" x14ac:dyDescent="0.3">
      <c r="O4176" s="70"/>
    </row>
    <row r="4177" spans="15:15" x14ac:dyDescent="0.3">
      <c r="O4177" s="70"/>
    </row>
    <row r="4178" spans="15:15" x14ac:dyDescent="0.3">
      <c r="O4178" s="70"/>
    </row>
    <row r="4179" spans="15:15" x14ac:dyDescent="0.3">
      <c r="O4179" s="70"/>
    </row>
    <row r="4180" spans="15:15" x14ac:dyDescent="0.3">
      <c r="O4180" s="70"/>
    </row>
    <row r="4181" spans="15:15" x14ac:dyDescent="0.3">
      <c r="O4181" s="70"/>
    </row>
    <row r="4182" spans="15:15" x14ac:dyDescent="0.3">
      <c r="O4182" s="70"/>
    </row>
    <row r="4183" spans="15:15" x14ac:dyDescent="0.3">
      <c r="O4183" s="70"/>
    </row>
    <row r="4184" spans="15:15" x14ac:dyDescent="0.3">
      <c r="O4184" s="70"/>
    </row>
    <row r="4185" spans="15:15" x14ac:dyDescent="0.3">
      <c r="O4185" s="70"/>
    </row>
    <row r="4186" spans="15:15" x14ac:dyDescent="0.3">
      <c r="O4186" s="70"/>
    </row>
    <row r="4187" spans="15:15" x14ac:dyDescent="0.3">
      <c r="O4187" s="70"/>
    </row>
    <row r="4188" spans="15:15" x14ac:dyDescent="0.3">
      <c r="O4188" s="70"/>
    </row>
    <row r="4189" spans="15:15" x14ac:dyDescent="0.3">
      <c r="O4189" s="70"/>
    </row>
    <row r="4190" spans="15:15" x14ac:dyDescent="0.3">
      <c r="O4190" s="70"/>
    </row>
    <row r="4191" spans="15:15" x14ac:dyDescent="0.3">
      <c r="O4191" s="70"/>
    </row>
    <row r="4192" spans="15:15" x14ac:dyDescent="0.3">
      <c r="O4192" s="70"/>
    </row>
    <row r="4193" spans="15:15" x14ac:dyDescent="0.3">
      <c r="O4193" s="70"/>
    </row>
    <row r="4194" spans="15:15" x14ac:dyDescent="0.3">
      <c r="O4194" s="70"/>
    </row>
    <row r="4195" spans="15:15" x14ac:dyDescent="0.3">
      <c r="O4195" s="70"/>
    </row>
    <row r="4196" spans="15:15" x14ac:dyDescent="0.3">
      <c r="O4196" s="70"/>
    </row>
    <row r="4197" spans="15:15" x14ac:dyDescent="0.3">
      <c r="O4197" s="70"/>
    </row>
    <row r="4198" spans="15:15" x14ac:dyDescent="0.3">
      <c r="O4198" s="70"/>
    </row>
    <row r="4199" spans="15:15" x14ac:dyDescent="0.3">
      <c r="O4199" s="70"/>
    </row>
    <row r="4200" spans="15:15" x14ac:dyDescent="0.3">
      <c r="O4200" s="70"/>
    </row>
    <row r="4201" spans="15:15" x14ac:dyDescent="0.3">
      <c r="O4201" s="70"/>
    </row>
    <row r="4202" spans="15:15" x14ac:dyDescent="0.3">
      <c r="O4202" s="70"/>
    </row>
    <row r="4203" spans="15:15" x14ac:dyDescent="0.3">
      <c r="O4203" s="70"/>
    </row>
    <row r="4204" spans="15:15" x14ac:dyDescent="0.3">
      <c r="O4204" s="70"/>
    </row>
    <row r="4205" spans="15:15" x14ac:dyDescent="0.3">
      <c r="O4205" s="70"/>
    </row>
    <row r="4206" spans="15:15" x14ac:dyDescent="0.3">
      <c r="O4206" s="70"/>
    </row>
    <row r="4207" spans="15:15" x14ac:dyDescent="0.3">
      <c r="O4207" s="70"/>
    </row>
    <row r="4208" spans="15:15" x14ac:dyDescent="0.3">
      <c r="O4208" s="70"/>
    </row>
    <row r="4209" spans="15:15" x14ac:dyDescent="0.3">
      <c r="O4209" s="70"/>
    </row>
    <row r="4210" spans="15:15" x14ac:dyDescent="0.3">
      <c r="O4210" s="70"/>
    </row>
    <row r="4211" spans="15:15" x14ac:dyDescent="0.3">
      <c r="O4211" s="70"/>
    </row>
    <row r="4212" spans="15:15" x14ac:dyDescent="0.3">
      <c r="O4212" s="70"/>
    </row>
    <row r="4213" spans="15:15" x14ac:dyDescent="0.3">
      <c r="O4213" s="70"/>
    </row>
    <row r="4214" spans="15:15" x14ac:dyDescent="0.3">
      <c r="O4214" s="70"/>
    </row>
    <row r="4215" spans="15:15" x14ac:dyDescent="0.3">
      <c r="O4215" s="70"/>
    </row>
    <row r="4216" spans="15:15" x14ac:dyDescent="0.3">
      <c r="O4216" s="70"/>
    </row>
    <row r="4217" spans="15:15" x14ac:dyDescent="0.3">
      <c r="O4217" s="70"/>
    </row>
    <row r="4218" spans="15:15" x14ac:dyDescent="0.3">
      <c r="O4218" s="70"/>
    </row>
    <row r="4219" spans="15:15" x14ac:dyDescent="0.3">
      <c r="O4219" s="70"/>
    </row>
    <row r="4220" spans="15:15" x14ac:dyDescent="0.3">
      <c r="O4220" s="70"/>
    </row>
    <row r="4221" spans="15:15" x14ac:dyDescent="0.3">
      <c r="O4221" s="70"/>
    </row>
    <row r="4222" spans="15:15" x14ac:dyDescent="0.3">
      <c r="O4222" s="70"/>
    </row>
    <row r="4223" spans="15:15" x14ac:dyDescent="0.3">
      <c r="O4223" s="70"/>
    </row>
    <row r="4224" spans="15:15" x14ac:dyDescent="0.3">
      <c r="O4224" s="70"/>
    </row>
    <row r="4225" spans="15:15" x14ac:dyDescent="0.3">
      <c r="O4225" s="70"/>
    </row>
    <row r="4226" spans="15:15" x14ac:dyDescent="0.3">
      <c r="O4226" s="70"/>
    </row>
    <row r="4227" spans="15:15" x14ac:dyDescent="0.3">
      <c r="O4227" s="70"/>
    </row>
    <row r="4228" spans="15:15" x14ac:dyDescent="0.3">
      <c r="O4228" s="70"/>
    </row>
    <row r="4229" spans="15:15" x14ac:dyDescent="0.3">
      <c r="O4229" s="70"/>
    </row>
    <row r="4230" spans="15:15" x14ac:dyDescent="0.3">
      <c r="O4230" s="70"/>
    </row>
    <row r="4231" spans="15:15" x14ac:dyDescent="0.3">
      <c r="O4231" s="70"/>
    </row>
    <row r="4232" spans="15:15" x14ac:dyDescent="0.3">
      <c r="O4232" s="70"/>
    </row>
    <row r="4233" spans="15:15" x14ac:dyDescent="0.3">
      <c r="O4233" s="70"/>
    </row>
    <row r="4234" spans="15:15" x14ac:dyDescent="0.3">
      <c r="O4234" s="70"/>
    </row>
    <row r="4235" spans="15:15" x14ac:dyDescent="0.3">
      <c r="O4235" s="70"/>
    </row>
    <row r="4236" spans="15:15" x14ac:dyDescent="0.3">
      <c r="O4236" s="70"/>
    </row>
    <row r="4237" spans="15:15" x14ac:dyDescent="0.3">
      <c r="O4237" s="70"/>
    </row>
    <row r="4238" spans="15:15" x14ac:dyDescent="0.3">
      <c r="O4238" s="70"/>
    </row>
    <row r="4239" spans="15:15" x14ac:dyDescent="0.3">
      <c r="O4239" s="70"/>
    </row>
    <row r="4240" spans="15:15" x14ac:dyDescent="0.3">
      <c r="O4240" s="70"/>
    </row>
    <row r="4241" spans="15:15" x14ac:dyDescent="0.3">
      <c r="O4241" s="70"/>
    </row>
    <row r="4242" spans="15:15" x14ac:dyDescent="0.3">
      <c r="O4242" s="70"/>
    </row>
    <row r="4243" spans="15:15" x14ac:dyDescent="0.3">
      <c r="O4243" s="70"/>
    </row>
    <row r="4244" spans="15:15" x14ac:dyDescent="0.3">
      <c r="O4244" s="70"/>
    </row>
    <row r="4245" spans="15:15" x14ac:dyDescent="0.3">
      <c r="O4245" s="70"/>
    </row>
    <row r="4246" spans="15:15" x14ac:dyDescent="0.3">
      <c r="O4246" s="70"/>
    </row>
    <row r="4247" spans="15:15" x14ac:dyDescent="0.3">
      <c r="O4247" s="70"/>
    </row>
    <row r="4248" spans="15:15" x14ac:dyDescent="0.3">
      <c r="O4248" s="70"/>
    </row>
    <row r="4249" spans="15:15" x14ac:dyDescent="0.3">
      <c r="O4249" s="70"/>
    </row>
    <row r="4250" spans="15:15" x14ac:dyDescent="0.3">
      <c r="O4250" s="70"/>
    </row>
    <row r="4251" spans="15:15" x14ac:dyDescent="0.3">
      <c r="O4251" s="70"/>
    </row>
    <row r="4252" spans="15:15" x14ac:dyDescent="0.3">
      <c r="O4252" s="70"/>
    </row>
    <row r="4253" spans="15:15" x14ac:dyDescent="0.3">
      <c r="O4253" s="70"/>
    </row>
    <row r="4254" spans="15:15" x14ac:dyDescent="0.3">
      <c r="O4254" s="70"/>
    </row>
    <row r="4255" spans="15:15" x14ac:dyDescent="0.3">
      <c r="O4255" s="70"/>
    </row>
    <row r="4256" spans="15:15" x14ac:dyDescent="0.3">
      <c r="O4256" s="70"/>
    </row>
    <row r="4257" spans="15:15" x14ac:dyDescent="0.3">
      <c r="O4257" s="70"/>
    </row>
    <row r="4258" spans="15:15" x14ac:dyDescent="0.3">
      <c r="O4258" s="70"/>
    </row>
    <row r="4259" spans="15:15" x14ac:dyDescent="0.3">
      <c r="O4259" s="70"/>
    </row>
    <row r="4260" spans="15:15" x14ac:dyDescent="0.3">
      <c r="O4260" s="70"/>
    </row>
    <row r="4261" spans="15:15" x14ac:dyDescent="0.3">
      <c r="O4261" s="70"/>
    </row>
    <row r="4262" spans="15:15" x14ac:dyDescent="0.3">
      <c r="O4262" s="70"/>
    </row>
    <row r="4263" spans="15:15" x14ac:dyDescent="0.3">
      <c r="O4263" s="70"/>
    </row>
    <row r="4264" spans="15:15" x14ac:dyDescent="0.3">
      <c r="O4264" s="70"/>
    </row>
    <row r="4265" spans="15:15" x14ac:dyDescent="0.3">
      <c r="O4265" s="70"/>
    </row>
    <row r="4266" spans="15:15" x14ac:dyDescent="0.3">
      <c r="O4266" s="70"/>
    </row>
    <row r="4267" spans="15:15" x14ac:dyDescent="0.3">
      <c r="O4267" s="70"/>
    </row>
    <row r="4268" spans="15:15" x14ac:dyDescent="0.3">
      <c r="O4268" s="70"/>
    </row>
    <row r="4269" spans="15:15" x14ac:dyDescent="0.3">
      <c r="O4269" s="70"/>
    </row>
    <row r="4270" spans="15:15" x14ac:dyDescent="0.3">
      <c r="O4270" s="70"/>
    </row>
    <row r="4271" spans="15:15" x14ac:dyDescent="0.3">
      <c r="O4271" s="70"/>
    </row>
    <row r="4272" spans="15:15" x14ac:dyDescent="0.3">
      <c r="O4272" s="70"/>
    </row>
    <row r="4273" spans="15:15" x14ac:dyDescent="0.3">
      <c r="O4273" s="70"/>
    </row>
    <row r="4274" spans="15:15" x14ac:dyDescent="0.3">
      <c r="O4274" s="70"/>
    </row>
    <row r="4275" spans="15:15" x14ac:dyDescent="0.3">
      <c r="O4275" s="70"/>
    </row>
    <row r="4276" spans="15:15" x14ac:dyDescent="0.3">
      <c r="O4276" s="70"/>
    </row>
    <row r="4277" spans="15:15" x14ac:dyDescent="0.3">
      <c r="O4277" s="70"/>
    </row>
    <row r="4278" spans="15:15" x14ac:dyDescent="0.3">
      <c r="O4278" s="70"/>
    </row>
    <row r="4279" spans="15:15" x14ac:dyDescent="0.3">
      <c r="O4279" s="70"/>
    </row>
    <row r="4280" spans="15:15" x14ac:dyDescent="0.3">
      <c r="O4280" s="70"/>
    </row>
    <row r="4281" spans="15:15" x14ac:dyDescent="0.3">
      <c r="O4281" s="70"/>
    </row>
    <row r="4282" spans="15:15" x14ac:dyDescent="0.3">
      <c r="O4282" s="70"/>
    </row>
    <row r="4283" spans="15:15" x14ac:dyDescent="0.3">
      <c r="O4283" s="70"/>
    </row>
    <row r="4284" spans="15:15" x14ac:dyDescent="0.3">
      <c r="O4284" s="70"/>
    </row>
    <row r="4285" spans="15:15" x14ac:dyDescent="0.3">
      <c r="O4285" s="70"/>
    </row>
    <row r="4286" spans="15:15" x14ac:dyDescent="0.3">
      <c r="O4286" s="70"/>
    </row>
    <row r="4287" spans="15:15" x14ac:dyDescent="0.3">
      <c r="O4287" s="70"/>
    </row>
    <row r="4288" spans="15:15" x14ac:dyDescent="0.3">
      <c r="O4288" s="70"/>
    </row>
    <row r="4289" spans="15:15" x14ac:dyDescent="0.3">
      <c r="O4289" s="70"/>
    </row>
    <row r="4290" spans="15:15" x14ac:dyDescent="0.3">
      <c r="O4290" s="70"/>
    </row>
    <row r="4291" spans="15:15" x14ac:dyDescent="0.3">
      <c r="O4291" s="70"/>
    </row>
    <row r="4292" spans="15:15" x14ac:dyDescent="0.3">
      <c r="O4292" s="70"/>
    </row>
    <row r="4293" spans="15:15" x14ac:dyDescent="0.3">
      <c r="O4293" s="70"/>
    </row>
    <row r="4294" spans="15:15" x14ac:dyDescent="0.3">
      <c r="O4294" s="70"/>
    </row>
    <row r="4295" spans="15:15" x14ac:dyDescent="0.3">
      <c r="O4295" s="70"/>
    </row>
    <row r="4296" spans="15:15" x14ac:dyDescent="0.3">
      <c r="O4296" s="70"/>
    </row>
    <row r="4297" spans="15:15" x14ac:dyDescent="0.3">
      <c r="O4297" s="70"/>
    </row>
    <row r="4298" spans="15:15" x14ac:dyDescent="0.3">
      <c r="O4298" s="70"/>
    </row>
    <row r="4299" spans="15:15" x14ac:dyDescent="0.3">
      <c r="O4299" s="70"/>
    </row>
    <row r="4300" spans="15:15" x14ac:dyDescent="0.3">
      <c r="O4300" s="70"/>
    </row>
    <row r="4301" spans="15:15" x14ac:dyDescent="0.3">
      <c r="O4301" s="70"/>
    </row>
    <row r="4302" spans="15:15" x14ac:dyDescent="0.3">
      <c r="O4302" s="70"/>
    </row>
    <row r="4303" spans="15:15" x14ac:dyDescent="0.3">
      <c r="O4303" s="70"/>
    </row>
    <row r="4304" spans="15:15" x14ac:dyDescent="0.3">
      <c r="O4304" s="70"/>
    </row>
    <row r="4305" spans="15:15" x14ac:dyDescent="0.3">
      <c r="O4305" s="70"/>
    </row>
    <row r="4306" spans="15:15" x14ac:dyDescent="0.3">
      <c r="O4306" s="70"/>
    </row>
    <row r="4307" spans="15:15" x14ac:dyDescent="0.3">
      <c r="O4307" s="70"/>
    </row>
    <row r="4308" spans="15:15" x14ac:dyDescent="0.3">
      <c r="O4308" s="70"/>
    </row>
    <row r="4309" spans="15:15" x14ac:dyDescent="0.3">
      <c r="O4309" s="70"/>
    </row>
    <row r="4310" spans="15:15" x14ac:dyDescent="0.3">
      <c r="O4310" s="70"/>
    </row>
    <row r="4311" spans="15:15" x14ac:dyDescent="0.3">
      <c r="O4311" s="70"/>
    </row>
    <row r="4312" spans="15:15" x14ac:dyDescent="0.3">
      <c r="O4312" s="70"/>
    </row>
    <row r="4313" spans="15:15" x14ac:dyDescent="0.3">
      <c r="O4313" s="70"/>
    </row>
    <row r="4314" spans="15:15" x14ac:dyDescent="0.3">
      <c r="O4314" s="70"/>
    </row>
    <row r="4315" spans="15:15" x14ac:dyDescent="0.3">
      <c r="O4315" s="70"/>
    </row>
    <row r="4316" spans="15:15" x14ac:dyDescent="0.3">
      <c r="O4316" s="70"/>
    </row>
    <row r="4317" spans="15:15" x14ac:dyDescent="0.3">
      <c r="O4317" s="70"/>
    </row>
    <row r="4318" spans="15:15" x14ac:dyDescent="0.3">
      <c r="O4318" s="70"/>
    </row>
    <row r="4319" spans="15:15" x14ac:dyDescent="0.3">
      <c r="O4319" s="70"/>
    </row>
    <row r="4320" spans="15:15" x14ac:dyDescent="0.3">
      <c r="O4320" s="70"/>
    </row>
    <row r="4321" spans="15:15" x14ac:dyDescent="0.3">
      <c r="O4321" s="70"/>
    </row>
    <row r="4322" spans="15:15" x14ac:dyDescent="0.3">
      <c r="O4322" s="70"/>
    </row>
    <row r="4323" spans="15:15" x14ac:dyDescent="0.3">
      <c r="O4323" s="70"/>
    </row>
    <row r="4324" spans="15:15" x14ac:dyDescent="0.3">
      <c r="O4324" s="70"/>
    </row>
    <row r="4325" spans="15:15" x14ac:dyDescent="0.3">
      <c r="O4325" s="70"/>
    </row>
    <row r="4326" spans="15:15" x14ac:dyDescent="0.3">
      <c r="O4326" s="70"/>
    </row>
    <row r="4327" spans="15:15" x14ac:dyDescent="0.3">
      <c r="O4327" s="70"/>
    </row>
    <row r="4328" spans="15:15" x14ac:dyDescent="0.3">
      <c r="O4328" s="70"/>
    </row>
    <row r="4329" spans="15:15" x14ac:dyDescent="0.3">
      <c r="O4329" s="70"/>
    </row>
    <row r="4330" spans="15:15" x14ac:dyDescent="0.3">
      <c r="O4330" s="70"/>
    </row>
    <row r="4331" spans="15:15" x14ac:dyDescent="0.3">
      <c r="O4331" s="70"/>
    </row>
    <row r="4332" spans="15:15" x14ac:dyDescent="0.3">
      <c r="O4332" s="70"/>
    </row>
    <row r="4333" spans="15:15" x14ac:dyDescent="0.3">
      <c r="O4333" s="70"/>
    </row>
    <row r="4334" spans="15:15" x14ac:dyDescent="0.3">
      <c r="O4334" s="70"/>
    </row>
    <row r="4335" spans="15:15" x14ac:dyDescent="0.3">
      <c r="O4335" s="70"/>
    </row>
    <row r="4336" spans="15:15" x14ac:dyDescent="0.3">
      <c r="O4336" s="70"/>
    </row>
    <row r="4337" spans="15:15" x14ac:dyDescent="0.3">
      <c r="O4337" s="70"/>
    </row>
    <row r="4338" spans="15:15" x14ac:dyDescent="0.3">
      <c r="O4338" s="70"/>
    </row>
    <row r="4339" spans="15:15" x14ac:dyDescent="0.3">
      <c r="O4339" s="70"/>
    </row>
    <row r="4340" spans="15:15" x14ac:dyDescent="0.3">
      <c r="O4340" s="70"/>
    </row>
    <row r="4341" spans="15:15" x14ac:dyDescent="0.3">
      <c r="O4341" s="70"/>
    </row>
    <row r="4342" spans="15:15" x14ac:dyDescent="0.3">
      <c r="O4342" s="70"/>
    </row>
    <row r="4343" spans="15:15" x14ac:dyDescent="0.3">
      <c r="O4343" s="70"/>
    </row>
    <row r="4344" spans="15:15" x14ac:dyDescent="0.3">
      <c r="O4344" s="70"/>
    </row>
    <row r="4345" spans="15:15" x14ac:dyDescent="0.3">
      <c r="O4345" s="70"/>
    </row>
    <row r="4346" spans="15:15" x14ac:dyDescent="0.3">
      <c r="O4346" s="70"/>
    </row>
    <row r="4347" spans="15:15" x14ac:dyDescent="0.3">
      <c r="O4347" s="70"/>
    </row>
    <row r="4348" spans="15:15" x14ac:dyDescent="0.3">
      <c r="O4348" s="70"/>
    </row>
    <row r="4349" spans="15:15" x14ac:dyDescent="0.3">
      <c r="O4349" s="70"/>
    </row>
    <row r="4350" spans="15:15" x14ac:dyDescent="0.3">
      <c r="O4350" s="70"/>
    </row>
    <row r="4351" spans="15:15" x14ac:dyDescent="0.3">
      <c r="O4351" s="70"/>
    </row>
    <row r="4352" spans="15:15" x14ac:dyDescent="0.3">
      <c r="O4352" s="70"/>
    </row>
    <row r="4353" spans="15:15" x14ac:dyDescent="0.3">
      <c r="O4353" s="70"/>
    </row>
    <row r="4354" spans="15:15" x14ac:dyDescent="0.3">
      <c r="O4354" s="70"/>
    </row>
    <row r="4355" spans="15:15" x14ac:dyDescent="0.3">
      <c r="O4355" s="70"/>
    </row>
    <row r="4356" spans="15:15" x14ac:dyDescent="0.3">
      <c r="O4356" s="70"/>
    </row>
    <row r="4357" spans="15:15" x14ac:dyDescent="0.3">
      <c r="O4357" s="70"/>
    </row>
    <row r="4358" spans="15:15" x14ac:dyDescent="0.3">
      <c r="O4358" s="70"/>
    </row>
    <row r="4359" spans="15:15" x14ac:dyDescent="0.3">
      <c r="O4359" s="70"/>
    </row>
    <row r="4360" spans="15:15" x14ac:dyDescent="0.3">
      <c r="O4360" s="70"/>
    </row>
    <row r="4361" spans="15:15" x14ac:dyDescent="0.3">
      <c r="O4361" s="70"/>
    </row>
    <row r="4362" spans="15:15" x14ac:dyDescent="0.3">
      <c r="O4362" s="70"/>
    </row>
    <row r="4363" spans="15:15" x14ac:dyDescent="0.3">
      <c r="O4363" s="70"/>
    </row>
    <row r="4364" spans="15:15" x14ac:dyDescent="0.3">
      <c r="O4364" s="70"/>
    </row>
    <row r="4365" spans="15:15" x14ac:dyDescent="0.3">
      <c r="O4365" s="70"/>
    </row>
    <row r="4366" spans="15:15" x14ac:dyDescent="0.3">
      <c r="O4366" s="70"/>
    </row>
    <row r="4367" spans="15:15" x14ac:dyDescent="0.3">
      <c r="O4367" s="70"/>
    </row>
    <row r="4368" spans="15:15" x14ac:dyDescent="0.3">
      <c r="O4368" s="70"/>
    </row>
    <row r="4369" spans="15:15" x14ac:dyDescent="0.3">
      <c r="O4369" s="70"/>
    </row>
    <row r="4370" spans="15:15" x14ac:dyDescent="0.3">
      <c r="O4370" s="70"/>
    </row>
    <row r="4371" spans="15:15" x14ac:dyDescent="0.3">
      <c r="O4371" s="70"/>
    </row>
    <row r="4372" spans="15:15" x14ac:dyDescent="0.3">
      <c r="O4372" s="70"/>
    </row>
    <row r="4373" spans="15:15" x14ac:dyDescent="0.3">
      <c r="O4373" s="70"/>
    </row>
    <row r="4374" spans="15:15" x14ac:dyDescent="0.3">
      <c r="O4374" s="70"/>
    </row>
    <row r="4375" spans="15:15" x14ac:dyDescent="0.3">
      <c r="O4375" s="70"/>
    </row>
    <row r="4376" spans="15:15" x14ac:dyDescent="0.3">
      <c r="O4376" s="70"/>
    </row>
    <row r="4377" spans="15:15" x14ac:dyDescent="0.3">
      <c r="O4377" s="70"/>
    </row>
    <row r="4378" spans="15:15" x14ac:dyDescent="0.3">
      <c r="O4378" s="70"/>
    </row>
    <row r="4379" spans="15:15" x14ac:dyDescent="0.3">
      <c r="O4379" s="70"/>
    </row>
    <row r="4380" spans="15:15" x14ac:dyDescent="0.3">
      <c r="O4380" s="70"/>
    </row>
    <row r="4381" spans="15:15" x14ac:dyDescent="0.3">
      <c r="O4381" s="70"/>
    </row>
    <row r="4382" spans="15:15" x14ac:dyDescent="0.3">
      <c r="O4382" s="70"/>
    </row>
    <row r="4383" spans="15:15" x14ac:dyDescent="0.3">
      <c r="O4383" s="70"/>
    </row>
    <row r="4384" spans="15:15" x14ac:dyDescent="0.3">
      <c r="O4384" s="70"/>
    </row>
    <row r="4385" spans="15:15" x14ac:dyDescent="0.3">
      <c r="O4385" s="70"/>
    </row>
    <row r="4386" spans="15:15" x14ac:dyDescent="0.3">
      <c r="O4386" s="70"/>
    </row>
    <row r="4387" spans="15:15" x14ac:dyDescent="0.3">
      <c r="O4387" s="70"/>
    </row>
    <row r="4388" spans="15:15" x14ac:dyDescent="0.3">
      <c r="O4388" s="70"/>
    </row>
    <row r="4389" spans="15:15" x14ac:dyDescent="0.3">
      <c r="O4389" s="70"/>
    </row>
    <row r="4390" spans="15:15" x14ac:dyDescent="0.3">
      <c r="O4390" s="70"/>
    </row>
    <row r="4391" spans="15:15" x14ac:dyDescent="0.3">
      <c r="O4391" s="70"/>
    </row>
    <row r="4392" spans="15:15" x14ac:dyDescent="0.3">
      <c r="O4392" s="70"/>
    </row>
    <row r="4393" spans="15:15" x14ac:dyDescent="0.3">
      <c r="O4393" s="70"/>
    </row>
    <row r="4394" spans="15:15" x14ac:dyDescent="0.3">
      <c r="O4394" s="70"/>
    </row>
    <row r="4395" spans="15:15" x14ac:dyDescent="0.3">
      <c r="O4395" s="70"/>
    </row>
    <row r="4396" spans="15:15" x14ac:dyDescent="0.3">
      <c r="O4396" s="70"/>
    </row>
    <row r="4397" spans="15:15" x14ac:dyDescent="0.3">
      <c r="O4397" s="70"/>
    </row>
    <row r="4398" spans="15:15" x14ac:dyDescent="0.3">
      <c r="O4398" s="70"/>
    </row>
    <row r="4399" spans="15:15" x14ac:dyDescent="0.3">
      <c r="O4399" s="70"/>
    </row>
    <row r="4400" spans="15:15" x14ac:dyDescent="0.3">
      <c r="O4400" s="70"/>
    </row>
    <row r="4401" spans="15:15" x14ac:dyDescent="0.3">
      <c r="O4401" s="70"/>
    </row>
    <row r="4402" spans="15:15" x14ac:dyDescent="0.3">
      <c r="O4402" s="70"/>
    </row>
    <row r="4403" spans="15:15" x14ac:dyDescent="0.3">
      <c r="O4403" s="70"/>
    </row>
    <row r="4404" spans="15:15" x14ac:dyDescent="0.3">
      <c r="O4404" s="70"/>
    </row>
    <row r="4405" spans="15:15" x14ac:dyDescent="0.3">
      <c r="O4405" s="70"/>
    </row>
    <row r="4406" spans="15:15" x14ac:dyDescent="0.3">
      <c r="O4406" s="70"/>
    </row>
    <row r="4407" spans="15:15" x14ac:dyDescent="0.3">
      <c r="O4407" s="70"/>
    </row>
    <row r="4408" spans="15:15" x14ac:dyDescent="0.3">
      <c r="O4408" s="70"/>
    </row>
    <row r="4409" spans="15:15" x14ac:dyDescent="0.3">
      <c r="O4409" s="70"/>
    </row>
    <row r="4410" spans="15:15" x14ac:dyDescent="0.3">
      <c r="O4410" s="70"/>
    </row>
    <row r="4411" spans="15:15" x14ac:dyDescent="0.3">
      <c r="O4411" s="70"/>
    </row>
    <row r="4412" spans="15:15" x14ac:dyDescent="0.3">
      <c r="O4412" s="70"/>
    </row>
    <row r="4413" spans="15:15" x14ac:dyDescent="0.3">
      <c r="O4413" s="70"/>
    </row>
    <row r="4414" spans="15:15" x14ac:dyDescent="0.3">
      <c r="O4414" s="70"/>
    </row>
    <row r="4415" spans="15:15" x14ac:dyDescent="0.3">
      <c r="O4415" s="70"/>
    </row>
    <row r="4416" spans="15:15" x14ac:dyDescent="0.3">
      <c r="O4416" s="70"/>
    </row>
    <row r="4417" spans="15:15" x14ac:dyDescent="0.3">
      <c r="O4417" s="70"/>
    </row>
    <row r="4418" spans="15:15" x14ac:dyDescent="0.3">
      <c r="O4418" s="70"/>
    </row>
    <row r="4419" spans="15:15" x14ac:dyDescent="0.3">
      <c r="O4419" s="70"/>
    </row>
    <row r="4420" spans="15:15" x14ac:dyDescent="0.3">
      <c r="O4420" s="70"/>
    </row>
    <row r="4421" spans="15:15" x14ac:dyDescent="0.3">
      <c r="O4421" s="70"/>
    </row>
    <row r="4422" spans="15:15" x14ac:dyDescent="0.3">
      <c r="O4422" s="70"/>
    </row>
    <row r="4423" spans="15:15" x14ac:dyDescent="0.3">
      <c r="O4423" s="70"/>
    </row>
    <row r="4424" spans="15:15" x14ac:dyDescent="0.3">
      <c r="O4424" s="70"/>
    </row>
    <row r="4425" spans="15:15" x14ac:dyDescent="0.3">
      <c r="O4425" s="70"/>
    </row>
    <row r="4426" spans="15:15" x14ac:dyDescent="0.3">
      <c r="O4426" s="70"/>
    </row>
    <row r="4427" spans="15:15" x14ac:dyDescent="0.3">
      <c r="O4427" s="70"/>
    </row>
    <row r="4428" spans="15:15" x14ac:dyDescent="0.3">
      <c r="O4428" s="70"/>
    </row>
    <row r="4429" spans="15:15" x14ac:dyDescent="0.3">
      <c r="O4429" s="70"/>
    </row>
    <row r="4430" spans="15:15" x14ac:dyDescent="0.3">
      <c r="O4430" s="70"/>
    </row>
    <row r="4431" spans="15:15" x14ac:dyDescent="0.3">
      <c r="O4431" s="70"/>
    </row>
    <row r="4432" spans="15:15" x14ac:dyDescent="0.3">
      <c r="O4432" s="70"/>
    </row>
    <row r="4433" spans="15:15" x14ac:dyDescent="0.3">
      <c r="O4433" s="70"/>
    </row>
    <row r="4434" spans="15:15" x14ac:dyDescent="0.3">
      <c r="O4434" s="70"/>
    </row>
    <row r="4435" spans="15:15" x14ac:dyDescent="0.3">
      <c r="O4435" s="70"/>
    </row>
    <row r="4436" spans="15:15" x14ac:dyDescent="0.3">
      <c r="O4436" s="70"/>
    </row>
    <row r="4437" spans="15:15" x14ac:dyDescent="0.3">
      <c r="O4437" s="70"/>
    </row>
    <row r="4438" spans="15:15" x14ac:dyDescent="0.3">
      <c r="O4438" s="70"/>
    </row>
    <row r="4439" spans="15:15" x14ac:dyDescent="0.3">
      <c r="O4439" s="70"/>
    </row>
    <row r="4440" spans="15:15" x14ac:dyDescent="0.3">
      <c r="O4440" s="70"/>
    </row>
    <row r="4441" spans="15:15" x14ac:dyDescent="0.3">
      <c r="O4441" s="70"/>
    </row>
    <row r="4442" spans="15:15" x14ac:dyDescent="0.3">
      <c r="O4442" s="70"/>
    </row>
    <row r="4443" spans="15:15" x14ac:dyDescent="0.3">
      <c r="O4443" s="70"/>
    </row>
    <row r="4444" spans="15:15" x14ac:dyDescent="0.3">
      <c r="O4444" s="70"/>
    </row>
    <row r="4445" spans="15:15" x14ac:dyDescent="0.3">
      <c r="O4445" s="70"/>
    </row>
    <row r="4446" spans="15:15" x14ac:dyDescent="0.3">
      <c r="O4446" s="70"/>
    </row>
    <row r="4447" spans="15:15" x14ac:dyDescent="0.3">
      <c r="O4447" s="70"/>
    </row>
    <row r="4448" spans="15:15" x14ac:dyDescent="0.3">
      <c r="O4448" s="70"/>
    </row>
    <row r="4449" spans="15:15" x14ac:dyDescent="0.3">
      <c r="O4449" s="70"/>
    </row>
    <row r="4450" spans="15:15" x14ac:dyDescent="0.3">
      <c r="O4450" s="70"/>
    </row>
    <row r="4451" spans="15:15" x14ac:dyDescent="0.3">
      <c r="O4451" s="70"/>
    </row>
    <row r="4452" spans="15:15" x14ac:dyDescent="0.3">
      <c r="O4452" s="70"/>
    </row>
    <row r="4453" spans="15:15" x14ac:dyDescent="0.3">
      <c r="O4453" s="70"/>
    </row>
    <row r="4454" spans="15:15" x14ac:dyDescent="0.3">
      <c r="O4454" s="70"/>
    </row>
    <row r="4455" spans="15:15" x14ac:dyDescent="0.3">
      <c r="O4455" s="70"/>
    </row>
    <row r="4456" spans="15:15" x14ac:dyDescent="0.3">
      <c r="O4456" s="70"/>
    </row>
    <row r="4457" spans="15:15" x14ac:dyDescent="0.3">
      <c r="O4457" s="70"/>
    </row>
    <row r="4458" spans="15:15" x14ac:dyDescent="0.3">
      <c r="O4458" s="70"/>
    </row>
    <row r="4459" spans="15:15" x14ac:dyDescent="0.3">
      <c r="O4459" s="70"/>
    </row>
    <row r="4460" spans="15:15" x14ac:dyDescent="0.3">
      <c r="O4460" s="70"/>
    </row>
    <row r="4461" spans="15:15" x14ac:dyDescent="0.3">
      <c r="O4461" s="70"/>
    </row>
    <row r="4462" spans="15:15" x14ac:dyDescent="0.3">
      <c r="O4462" s="70"/>
    </row>
    <row r="4463" spans="15:15" x14ac:dyDescent="0.3">
      <c r="O4463" s="70"/>
    </row>
    <row r="4464" spans="15:15" x14ac:dyDescent="0.3">
      <c r="O4464" s="70"/>
    </row>
    <row r="4465" spans="15:15" x14ac:dyDescent="0.3">
      <c r="O4465" s="70"/>
    </row>
    <row r="4466" spans="15:15" x14ac:dyDescent="0.3">
      <c r="O4466" s="70"/>
    </row>
    <row r="4467" spans="15:15" x14ac:dyDescent="0.3">
      <c r="O4467" s="70"/>
    </row>
    <row r="4468" spans="15:15" x14ac:dyDescent="0.3">
      <c r="O4468" s="70"/>
    </row>
    <row r="4469" spans="15:15" x14ac:dyDescent="0.3">
      <c r="O4469" s="70"/>
    </row>
    <row r="4470" spans="15:15" x14ac:dyDescent="0.3">
      <c r="O4470" s="70"/>
    </row>
    <row r="4471" spans="15:15" x14ac:dyDescent="0.3">
      <c r="O4471" s="70"/>
    </row>
    <row r="4472" spans="15:15" x14ac:dyDescent="0.3">
      <c r="O4472" s="70"/>
    </row>
    <row r="4473" spans="15:15" x14ac:dyDescent="0.3">
      <c r="O4473" s="70"/>
    </row>
    <row r="4474" spans="15:15" x14ac:dyDescent="0.3">
      <c r="O4474" s="70"/>
    </row>
    <row r="4475" spans="15:15" x14ac:dyDescent="0.3">
      <c r="O4475" s="70"/>
    </row>
    <row r="4476" spans="15:15" x14ac:dyDescent="0.3">
      <c r="O4476" s="70"/>
    </row>
    <row r="4477" spans="15:15" x14ac:dyDescent="0.3">
      <c r="O4477" s="70"/>
    </row>
    <row r="4478" spans="15:15" x14ac:dyDescent="0.3">
      <c r="O4478" s="70"/>
    </row>
    <row r="4479" spans="15:15" x14ac:dyDescent="0.3">
      <c r="O4479" s="70"/>
    </row>
    <row r="4480" spans="15:15" x14ac:dyDescent="0.3">
      <c r="O4480" s="70"/>
    </row>
    <row r="4481" spans="15:15" x14ac:dyDescent="0.3">
      <c r="O4481" s="70"/>
    </row>
    <row r="4482" spans="15:15" x14ac:dyDescent="0.3">
      <c r="O4482" s="70"/>
    </row>
    <row r="4483" spans="15:15" x14ac:dyDescent="0.3">
      <c r="O4483" s="70"/>
    </row>
    <row r="4484" spans="15:15" x14ac:dyDescent="0.3">
      <c r="O4484" s="70"/>
    </row>
    <row r="4485" spans="15:15" x14ac:dyDescent="0.3">
      <c r="O4485" s="70"/>
    </row>
    <row r="4486" spans="15:15" x14ac:dyDescent="0.3">
      <c r="O4486" s="70"/>
    </row>
    <row r="4487" spans="15:15" x14ac:dyDescent="0.3">
      <c r="O4487" s="70"/>
    </row>
    <row r="4488" spans="15:15" x14ac:dyDescent="0.3">
      <c r="O4488" s="70"/>
    </row>
    <row r="4489" spans="15:15" x14ac:dyDescent="0.3">
      <c r="O4489" s="70"/>
    </row>
    <row r="4490" spans="15:15" x14ac:dyDescent="0.3">
      <c r="O4490" s="70"/>
    </row>
    <row r="4491" spans="15:15" x14ac:dyDescent="0.3">
      <c r="O4491" s="70"/>
    </row>
    <row r="4492" spans="15:15" x14ac:dyDescent="0.3">
      <c r="O4492" s="70"/>
    </row>
    <row r="4493" spans="15:15" x14ac:dyDescent="0.3">
      <c r="O4493" s="70"/>
    </row>
    <row r="4494" spans="15:15" x14ac:dyDescent="0.3">
      <c r="O4494" s="70"/>
    </row>
    <row r="4495" spans="15:15" x14ac:dyDescent="0.3">
      <c r="O4495" s="70"/>
    </row>
    <row r="4496" spans="15:15" x14ac:dyDescent="0.3">
      <c r="O4496" s="70"/>
    </row>
    <row r="4497" spans="15:15" x14ac:dyDescent="0.3">
      <c r="O4497" s="70"/>
    </row>
    <row r="4498" spans="15:15" x14ac:dyDescent="0.3">
      <c r="O4498" s="70"/>
    </row>
    <row r="4499" spans="15:15" x14ac:dyDescent="0.3">
      <c r="O4499" s="70"/>
    </row>
    <row r="4500" spans="15:15" x14ac:dyDescent="0.3">
      <c r="O4500" s="70"/>
    </row>
    <row r="4501" spans="15:15" x14ac:dyDescent="0.3">
      <c r="O4501" s="70"/>
    </row>
    <row r="4502" spans="15:15" x14ac:dyDescent="0.3">
      <c r="O4502" s="70"/>
    </row>
    <row r="4503" spans="15:15" x14ac:dyDescent="0.3">
      <c r="O4503" s="70"/>
    </row>
    <row r="4504" spans="15:15" x14ac:dyDescent="0.3">
      <c r="O4504" s="70"/>
    </row>
    <row r="4505" spans="15:15" x14ac:dyDescent="0.3">
      <c r="O4505" s="70"/>
    </row>
    <row r="4506" spans="15:15" x14ac:dyDescent="0.3">
      <c r="O4506" s="70"/>
    </row>
    <row r="4507" spans="15:15" x14ac:dyDescent="0.3">
      <c r="O4507" s="70"/>
    </row>
    <row r="4508" spans="15:15" x14ac:dyDescent="0.3">
      <c r="O4508" s="70"/>
    </row>
    <row r="4509" spans="15:15" x14ac:dyDescent="0.3">
      <c r="O4509" s="70"/>
    </row>
    <row r="4510" spans="15:15" x14ac:dyDescent="0.3">
      <c r="O4510" s="70"/>
    </row>
    <row r="4511" spans="15:15" x14ac:dyDescent="0.3">
      <c r="O4511" s="70"/>
    </row>
    <row r="4512" spans="15:15" x14ac:dyDescent="0.3">
      <c r="O4512" s="70"/>
    </row>
    <row r="4513" spans="15:15" x14ac:dyDescent="0.3">
      <c r="O4513" s="70"/>
    </row>
    <row r="4514" spans="15:15" x14ac:dyDescent="0.3">
      <c r="O4514" s="70"/>
    </row>
    <row r="4515" spans="15:15" x14ac:dyDescent="0.3">
      <c r="O4515" s="70"/>
    </row>
    <row r="4516" spans="15:15" x14ac:dyDescent="0.3">
      <c r="O4516" s="70"/>
    </row>
    <row r="4517" spans="15:15" x14ac:dyDescent="0.3">
      <c r="O4517" s="70"/>
    </row>
    <row r="4518" spans="15:15" x14ac:dyDescent="0.3">
      <c r="O4518" s="70"/>
    </row>
    <row r="4519" spans="15:15" x14ac:dyDescent="0.3">
      <c r="O4519" s="70"/>
    </row>
    <row r="4520" spans="15:15" x14ac:dyDescent="0.3">
      <c r="O4520" s="70"/>
    </row>
    <row r="4521" spans="15:15" x14ac:dyDescent="0.3">
      <c r="O4521" s="70"/>
    </row>
    <row r="4522" spans="15:15" x14ac:dyDescent="0.3">
      <c r="O4522" s="70"/>
    </row>
    <row r="4523" spans="15:15" x14ac:dyDescent="0.3">
      <c r="O4523" s="70"/>
    </row>
    <row r="4524" spans="15:15" x14ac:dyDescent="0.3">
      <c r="O4524" s="70"/>
    </row>
    <row r="4525" spans="15:15" x14ac:dyDescent="0.3">
      <c r="O4525" s="70"/>
    </row>
    <row r="4526" spans="15:15" x14ac:dyDescent="0.3">
      <c r="O4526" s="70"/>
    </row>
    <row r="4527" spans="15:15" x14ac:dyDescent="0.3">
      <c r="O4527" s="70"/>
    </row>
    <row r="4528" spans="15:15" x14ac:dyDescent="0.3">
      <c r="O4528" s="70"/>
    </row>
    <row r="4529" spans="15:15" x14ac:dyDescent="0.3">
      <c r="O4529" s="70"/>
    </row>
    <row r="4530" spans="15:15" x14ac:dyDescent="0.3">
      <c r="O4530" s="70"/>
    </row>
    <row r="4531" spans="15:15" x14ac:dyDescent="0.3">
      <c r="O4531" s="70"/>
    </row>
    <row r="4532" spans="15:15" x14ac:dyDescent="0.3">
      <c r="O4532" s="70"/>
    </row>
    <row r="4533" spans="15:15" x14ac:dyDescent="0.3">
      <c r="O4533" s="70"/>
    </row>
    <row r="4534" spans="15:15" x14ac:dyDescent="0.3">
      <c r="O4534" s="70"/>
    </row>
    <row r="4535" spans="15:15" x14ac:dyDescent="0.3">
      <c r="O4535" s="70"/>
    </row>
    <row r="4536" spans="15:15" x14ac:dyDescent="0.3">
      <c r="O4536" s="70"/>
    </row>
    <row r="4537" spans="15:15" x14ac:dyDescent="0.3">
      <c r="O4537" s="70"/>
    </row>
    <row r="4538" spans="15:15" x14ac:dyDescent="0.3">
      <c r="O4538" s="70"/>
    </row>
    <row r="4539" spans="15:15" x14ac:dyDescent="0.3">
      <c r="O4539" s="70"/>
    </row>
    <row r="4540" spans="15:15" x14ac:dyDescent="0.3">
      <c r="O4540" s="70"/>
    </row>
    <row r="4541" spans="15:15" x14ac:dyDescent="0.3">
      <c r="O4541" s="70"/>
    </row>
    <row r="4542" spans="15:15" x14ac:dyDescent="0.3">
      <c r="O4542" s="70"/>
    </row>
    <row r="4543" spans="15:15" x14ac:dyDescent="0.3">
      <c r="O4543" s="70"/>
    </row>
    <row r="4544" spans="15:15" x14ac:dyDescent="0.3">
      <c r="O4544" s="70"/>
    </row>
    <row r="4545" spans="15:15" x14ac:dyDescent="0.3">
      <c r="O4545" s="70"/>
    </row>
    <row r="4546" spans="15:15" x14ac:dyDescent="0.3">
      <c r="O4546" s="70"/>
    </row>
    <row r="4547" spans="15:15" x14ac:dyDescent="0.3">
      <c r="O4547" s="70"/>
    </row>
    <row r="4548" spans="15:15" x14ac:dyDescent="0.3">
      <c r="O4548" s="70"/>
    </row>
    <row r="4549" spans="15:15" x14ac:dyDescent="0.3">
      <c r="O4549" s="70"/>
    </row>
    <row r="4550" spans="15:15" x14ac:dyDescent="0.3">
      <c r="O4550" s="70"/>
    </row>
    <row r="4551" spans="15:15" x14ac:dyDescent="0.3">
      <c r="O4551" s="70"/>
    </row>
    <row r="4552" spans="15:15" x14ac:dyDescent="0.3">
      <c r="O4552" s="70"/>
    </row>
    <row r="4553" spans="15:15" x14ac:dyDescent="0.3">
      <c r="O4553" s="70"/>
    </row>
    <row r="4554" spans="15:15" x14ac:dyDescent="0.3">
      <c r="O4554" s="70"/>
    </row>
    <row r="4555" spans="15:15" x14ac:dyDescent="0.3">
      <c r="O4555" s="70"/>
    </row>
    <row r="4556" spans="15:15" x14ac:dyDescent="0.3">
      <c r="O4556" s="70"/>
    </row>
    <row r="4557" spans="15:15" x14ac:dyDescent="0.3">
      <c r="O4557" s="70"/>
    </row>
    <row r="4558" spans="15:15" x14ac:dyDescent="0.3">
      <c r="O4558" s="70"/>
    </row>
    <row r="4559" spans="15:15" x14ac:dyDescent="0.3">
      <c r="O4559" s="70"/>
    </row>
    <row r="4560" spans="15:15" x14ac:dyDescent="0.3">
      <c r="O4560" s="70"/>
    </row>
    <row r="4561" spans="15:15" x14ac:dyDescent="0.3">
      <c r="O4561" s="70"/>
    </row>
    <row r="4562" spans="15:15" x14ac:dyDescent="0.3">
      <c r="O4562" s="70"/>
    </row>
    <row r="4563" spans="15:15" x14ac:dyDescent="0.3">
      <c r="O4563" s="70"/>
    </row>
    <row r="4564" spans="15:15" x14ac:dyDescent="0.3">
      <c r="O4564" s="70"/>
    </row>
    <row r="4565" spans="15:15" x14ac:dyDescent="0.3">
      <c r="O4565" s="70"/>
    </row>
    <row r="4566" spans="15:15" x14ac:dyDescent="0.3">
      <c r="O4566" s="70"/>
    </row>
    <row r="4567" spans="15:15" x14ac:dyDescent="0.3">
      <c r="O4567" s="70"/>
    </row>
    <row r="4568" spans="15:15" x14ac:dyDescent="0.3">
      <c r="O4568" s="70"/>
    </row>
    <row r="4569" spans="15:15" x14ac:dyDescent="0.3">
      <c r="O4569" s="70"/>
    </row>
    <row r="4570" spans="15:15" x14ac:dyDescent="0.3">
      <c r="O4570" s="70"/>
    </row>
    <row r="4571" spans="15:15" x14ac:dyDescent="0.3">
      <c r="O4571" s="70"/>
    </row>
    <row r="4572" spans="15:15" x14ac:dyDescent="0.3">
      <c r="O4572" s="70"/>
    </row>
    <row r="4573" spans="15:15" x14ac:dyDescent="0.3">
      <c r="O4573" s="70"/>
    </row>
    <row r="4574" spans="15:15" x14ac:dyDescent="0.3">
      <c r="O4574" s="70"/>
    </row>
    <row r="4575" spans="15:15" x14ac:dyDescent="0.3">
      <c r="O4575" s="70"/>
    </row>
    <row r="4576" spans="15:15" x14ac:dyDescent="0.3">
      <c r="O4576" s="70"/>
    </row>
    <row r="4577" spans="15:15" x14ac:dyDescent="0.3">
      <c r="O4577" s="70"/>
    </row>
    <row r="4578" spans="15:15" x14ac:dyDescent="0.3">
      <c r="O4578" s="70"/>
    </row>
    <row r="4579" spans="15:15" x14ac:dyDescent="0.3">
      <c r="O4579" s="70"/>
    </row>
    <row r="4580" spans="15:15" x14ac:dyDescent="0.3">
      <c r="O4580" s="70"/>
    </row>
    <row r="4581" spans="15:15" x14ac:dyDescent="0.3">
      <c r="O4581" s="70"/>
    </row>
    <row r="4582" spans="15:15" x14ac:dyDescent="0.3">
      <c r="O4582" s="70"/>
    </row>
    <row r="4583" spans="15:15" x14ac:dyDescent="0.3">
      <c r="O4583" s="70"/>
    </row>
    <row r="4584" spans="15:15" x14ac:dyDescent="0.3">
      <c r="O4584" s="70"/>
    </row>
    <row r="4585" spans="15:15" x14ac:dyDescent="0.3">
      <c r="O4585" s="70"/>
    </row>
    <row r="4586" spans="15:15" x14ac:dyDescent="0.3">
      <c r="O4586" s="70"/>
    </row>
    <row r="4587" spans="15:15" x14ac:dyDescent="0.3">
      <c r="O4587" s="70"/>
    </row>
    <row r="4588" spans="15:15" x14ac:dyDescent="0.3">
      <c r="O4588" s="70"/>
    </row>
    <row r="4589" spans="15:15" x14ac:dyDescent="0.3">
      <c r="O4589" s="70"/>
    </row>
    <row r="4590" spans="15:15" x14ac:dyDescent="0.3">
      <c r="O4590" s="70"/>
    </row>
    <row r="4591" spans="15:15" x14ac:dyDescent="0.3">
      <c r="O4591" s="70"/>
    </row>
    <row r="4592" spans="15:15" x14ac:dyDescent="0.3">
      <c r="O4592" s="70"/>
    </row>
    <row r="4593" spans="15:15" x14ac:dyDescent="0.3">
      <c r="O4593" s="70"/>
    </row>
    <row r="4594" spans="15:15" x14ac:dyDescent="0.3">
      <c r="O4594" s="70"/>
    </row>
    <row r="4595" spans="15:15" x14ac:dyDescent="0.3">
      <c r="O4595" s="70"/>
    </row>
    <row r="4596" spans="15:15" x14ac:dyDescent="0.3">
      <c r="O4596" s="70"/>
    </row>
    <row r="4597" spans="15:15" x14ac:dyDescent="0.3">
      <c r="O4597" s="70"/>
    </row>
    <row r="4598" spans="15:15" x14ac:dyDescent="0.3">
      <c r="O4598" s="70"/>
    </row>
    <row r="4599" spans="15:15" x14ac:dyDescent="0.3">
      <c r="O4599" s="70"/>
    </row>
    <row r="4600" spans="15:15" x14ac:dyDescent="0.3">
      <c r="O4600" s="70"/>
    </row>
    <row r="4601" spans="15:15" x14ac:dyDescent="0.3">
      <c r="O4601" s="70"/>
    </row>
    <row r="4602" spans="15:15" x14ac:dyDescent="0.3">
      <c r="O4602" s="70"/>
    </row>
    <row r="4603" spans="15:15" x14ac:dyDescent="0.3">
      <c r="O4603" s="70"/>
    </row>
    <row r="4604" spans="15:15" x14ac:dyDescent="0.3">
      <c r="O4604" s="70"/>
    </row>
    <row r="4605" spans="15:15" x14ac:dyDescent="0.3">
      <c r="O4605" s="70"/>
    </row>
    <row r="4606" spans="15:15" x14ac:dyDescent="0.3">
      <c r="O4606" s="70"/>
    </row>
    <row r="4607" spans="15:15" x14ac:dyDescent="0.3">
      <c r="O4607" s="70"/>
    </row>
    <row r="4608" spans="15:15" x14ac:dyDescent="0.3">
      <c r="O4608" s="70"/>
    </row>
    <row r="4609" spans="15:15" x14ac:dyDescent="0.3">
      <c r="O4609" s="70"/>
    </row>
    <row r="4610" spans="15:15" x14ac:dyDescent="0.3">
      <c r="O4610" s="70"/>
    </row>
    <row r="4611" spans="15:15" x14ac:dyDescent="0.3">
      <c r="O4611" s="70"/>
    </row>
    <row r="4612" spans="15:15" x14ac:dyDescent="0.3">
      <c r="O4612" s="70"/>
    </row>
    <row r="4613" spans="15:15" x14ac:dyDescent="0.3">
      <c r="O4613" s="70"/>
    </row>
    <row r="4614" spans="15:15" x14ac:dyDescent="0.3">
      <c r="O4614" s="70"/>
    </row>
    <row r="4615" spans="15:15" x14ac:dyDescent="0.3">
      <c r="O4615" s="70"/>
    </row>
    <row r="4616" spans="15:15" x14ac:dyDescent="0.3">
      <c r="O4616" s="70"/>
    </row>
    <row r="4617" spans="15:15" x14ac:dyDescent="0.3">
      <c r="O4617" s="70"/>
    </row>
    <row r="4618" spans="15:15" x14ac:dyDescent="0.3">
      <c r="O4618" s="70"/>
    </row>
    <row r="4619" spans="15:15" x14ac:dyDescent="0.3">
      <c r="O4619" s="70"/>
    </row>
    <row r="4620" spans="15:15" x14ac:dyDescent="0.3">
      <c r="O4620" s="70"/>
    </row>
    <row r="4621" spans="15:15" x14ac:dyDescent="0.3">
      <c r="O4621" s="70"/>
    </row>
    <row r="4622" spans="15:15" x14ac:dyDescent="0.3">
      <c r="O4622" s="70"/>
    </row>
    <row r="4623" spans="15:15" x14ac:dyDescent="0.3">
      <c r="O4623" s="70"/>
    </row>
    <row r="4624" spans="15:15" x14ac:dyDescent="0.3">
      <c r="O4624" s="70"/>
    </row>
    <row r="4625" spans="15:15" x14ac:dyDescent="0.3">
      <c r="O4625" s="70"/>
    </row>
    <row r="4626" spans="15:15" x14ac:dyDescent="0.3">
      <c r="O4626" s="70"/>
    </row>
    <row r="4627" spans="15:15" x14ac:dyDescent="0.3">
      <c r="O4627" s="70"/>
    </row>
    <row r="4628" spans="15:15" x14ac:dyDescent="0.3">
      <c r="O4628" s="70"/>
    </row>
    <row r="4629" spans="15:15" x14ac:dyDescent="0.3">
      <c r="O4629" s="70"/>
    </row>
    <row r="4630" spans="15:15" x14ac:dyDescent="0.3">
      <c r="O4630" s="70"/>
    </row>
    <row r="4631" spans="15:15" x14ac:dyDescent="0.3">
      <c r="O4631" s="70"/>
    </row>
    <row r="4632" spans="15:15" x14ac:dyDescent="0.3">
      <c r="O4632" s="70"/>
    </row>
    <row r="4633" spans="15:15" x14ac:dyDescent="0.3">
      <c r="O4633" s="70"/>
    </row>
    <row r="4634" spans="15:15" x14ac:dyDescent="0.3">
      <c r="O4634" s="70"/>
    </row>
    <row r="4635" spans="15:15" x14ac:dyDescent="0.3">
      <c r="O4635" s="70"/>
    </row>
    <row r="4636" spans="15:15" x14ac:dyDescent="0.3">
      <c r="O4636" s="70"/>
    </row>
    <row r="4637" spans="15:15" x14ac:dyDescent="0.3">
      <c r="O4637" s="70"/>
    </row>
    <row r="4638" spans="15:15" x14ac:dyDescent="0.3">
      <c r="O4638" s="70"/>
    </row>
    <row r="4639" spans="15:15" x14ac:dyDescent="0.3">
      <c r="O4639" s="70"/>
    </row>
    <row r="4640" spans="15:15" x14ac:dyDescent="0.3">
      <c r="O4640" s="70"/>
    </row>
    <row r="4641" spans="15:15" x14ac:dyDescent="0.3">
      <c r="O4641" s="70"/>
    </row>
    <row r="4642" spans="15:15" x14ac:dyDescent="0.3">
      <c r="O4642" s="70"/>
    </row>
    <row r="4643" spans="15:15" x14ac:dyDescent="0.3">
      <c r="O4643" s="70"/>
    </row>
    <row r="4644" spans="15:15" x14ac:dyDescent="0.3">
      <c r="O4644" s="70"/>
    </row>
    <row r="4645" spans="15:15" x14ac:dyDescent="0.3">
      <c r="O4645" s="70"/>
    </row>
    <row r="4646" spans="15:15" x14ac:dyDescent="0.3">
      <c r="O4646" s="70"/>
    </row>
    <row r="4647" spans="15:15" x14ac:dyDescent="0.3">
      <c r="O4647" s="70"/>
    </row>
    <row r="4648" spans="15:15" x14ac:dyDescent="0.3">
      <c r="O4648" s="70"/>
    </row>
    <row r="4649" spans="15:15" x14ac:dyDescent="0.3">
      <c r="O4649" s="70"/>
    </row>
    <row r="4650" spans="15:15" x14ac:dyDescent="0.3">
      <c r="O4650" s="70"/>
    </row>
    <row r="4651" spans="15:15" x14ac:dyDescent="0.3">
      <c r="O4651" s="70"/>
    </row>
    <row r="4652" spans="15:15" x14ac:dyDescent="0.3">
      <c r="O4652" s="70"/>
    </row>
    <row r="4653" spans="15:15" x14ac:dyDescent="0.3">
      <c r="O4653" s="70"/>
    </row>
    <row r="4654" spans="15:15" x14ac:dyDescent="0.3">
      <c r="O4654" s="70"/>
    </row>
    <row r="4655" spans="15:15" x14ac:dyDescent="0.3">
      <c r="O4655" s="70"/>
    </row>
    <row r="4656" spans="15:15" x14ac:dyDescent="0.3">
      <c r="O4656" s="70"/>
    </row>
    <row r="4657" spans="15:15" x14ac:dyDescent="0.3">
      <c r="O4657" s="70"/>
    </row>
    <row r="4658" spans="15:15" x14ac:dyDescent="0.3">
      <c r="O4658" s="70"/>
    </row>
    <row r="4659" spans="15:15" x14ac:dyDescent="0.3">
      <c r="O4659" s="70"/>
    </row>
    <row r="4660" spans="15:15" x14ac:dyDescent="0.3">
      <c r="O4660" s="70"/>
    </row>
    <row r="4661" spans="15:15" x14ac:dyDescent="0.3">
      <c r="O4661" s="70"/>
    </row>
    <row r="4662" spans="15:15" x14ac:dyDescent="0.3">
      <c r="O4662" s="70"/>
    </row>
    <row r="4663" spans="15:15" x14ac:dyDescent="0.3">
      <c r="O4663" s="70"/>
    </row>
    <row r="4664" spans="15:15" x14ac:dyDescent="0.3">
      <c r="O4664" s="70"/>
    </row>
    <row r="4665" spans="15:15" x14ac:dyDescent="0.3">
      <c r="O4665" s="70"/>
    </row>
    <row r="4666" spans="15:15" x14ac:dyDescent="0.3">
      <c r="O4666" s="70"/>
    </row>
    <row r="4667" spans="15:15" x14ac:dyDescent="0.3">
      <c r="O4667" s="70"/>
    </row>
    <row r="4668" spans="15:15" x14ac:dyDescent="0.3">
      <c r="O4668" s="70"/>
    </row>
    <row r="4669" spans="15:15" x14ac:dyDescent="0.3">
      <c r="O4669" s="70"/>
    </row>
    <row r="4670" spans="15:15" x14ac:dyDescent="0.3">
      <c r="O4670" s="70"/>
    </row>
    <row r="4671" spans="15:15" x14ac:dyDescent="0.3">
      <c r="O4671" s="70"/>
    </row>
    <row r="4672" spans="15:15" x14ac:dyDescent="0.3">
      <c r="O4672" s="70"/>
    </row>
    <row r="4673" spans="15:15" x14ac:dyDescent="0.3">
      <c r="O4673" s="70"/>
    </row>
    <row r="4674" spans="15:15" x14ac:dyDescent="0.3">
      <c r="O4674" s="70"/>
    </row>
    <row r="4675" spans="15:15" x14ac:dyDescent="0.3">
      <c r="O4675" s="70"/>
    </row>
    <row r="4676" spans="15:15" x14ac:dyDescent="0.3">
      <c r="O4676" s="70"/>
    </row>
    <row r="4677" spans="15:15" x14ac:dyDescent="0.3">
      <c r="O4677" s="70"/>
    </row>
    <row r="4678" spans="15:15" x14ac:dyDescent="0.3">
      <c r="O4678" s="70"/>
    </row>
    <row r="4679" spans="15:15" x14ac:dyDescent="0.3">
      <c r="O4679" s="70"/>
    </row>
    <row r="4680" spans="15:15" x14ac:dyDescent="0.3">
      <c r="O4680" s="70"/>
    </row>
    <row r="4681" spans="15:15" x14ac:dyDescent="0.3">
      <c r="O4681" s="70"/>
    </row>
    <row r="4682" spans="15:15" x14ac:dyDescent="0.3">
      <c r="O4682" s="70"/>
    </row>
    <row r="4683" spans="15:15" x14ac:dyDescent="0.3">
      <c r="O4683" s="70"/>
    </row>
    <row r="4684" spans="15:15" x14ac:dyDescent="0.3">
      <c r="O4684" s="70"/>
    </row>
    <row r="4685" spans="15:15" x14ac:dyDescent="0.3">
      <c r="O4685" s="70"/>
    </row>
    <row r="4686" spans="15:15" x14ac:dyDescent="0.3">
      <c r="O4686" s="70"/>
    </row>
    <row r="4687" spans="15:15" x14ac:dyDescent="0.3">
      <c r="O4687" s="70"/>
    </row>
    <row r="4688" spans="15:15" x14ac:dyDescent="0.3">
      <c r="O4688" s="70"/>
    </row>
    <row r="4689" spans="15:15" x14ac:dyDescent="0.3">
      <c r="O4689" s="70"/>
    </row>
    <row r="4690" spans="15:15" x14ac:dyDescent="0.3">
      <c r="O4690" s="70"/>
    </row>
    <row r="4691" spans="15:15" x14ac:dyDescent="0.3">
      <c r="O4691" s="70"/>
    </row>
    <row r="4692" spans="15:15" x14ac:dyDescent="0.3">
      <c r="O4692" s="70"/>
    </row>
    <row r="4693" spans="15:15" x14ac:dyDescent="0.3">
      <c r="O4693" s="70"/>
    </row>
    <row r="4694" spans="15:15" x14ac:dyDescent="0.3">
      <c r="O4694" s="70"/>
    </row>
    <row r="4695" spans="15:15" x14ac:dyDescent="0.3">
      <c r="O4695" s="70"/>
    </row>
    <row r="4696" spans="15:15" x14ac:dyDescent="0.3">
      <c r="O4696" s="70"/>
    </row>
    <row r="4697" spans="15:15" x14ac:dyDescent="0.3">
      <c r="O4697" s="70"/>
    </row>
    <row r="4698" spans="15:15" x14ac:dyDescent="0.3">
      <c r="O4698" s="70"/>
    </row>
    <row r="4699" spans="15:15" x14ac:dyDescent="0.3">
      <c r="O4699" s="70"/>
    </row>
    <row r="4700" spans="15:15" x14ac:dyDescent="0.3">
      <c r="O4700" s="70"/>
    </row>
    <row r="4701" spans="15:15" x14ac:dyDescent="0.3">
      <c r="O4701" s="70"/>
    </row>
    <row r="4702" spans="15:15" x14ac:dyDescent="0.3">
      <c r="O4702" s="70"/>
    </row>
    <row r="4703" spans="15:15" x14ac:dyDescent="0.3">
      <c r="O4703" s="70"/>
    </row>
    <row r="4704" spans="15:15" x14ac:dyDescent="0.3">
      <c r="O4704" s="70"/>
    </row>
    <row r="4705" spans="15:15" x14ac:dyDescent="0.3">
      <c r="O4705" s="70"/>
    </row>
    <row r="4706" spans="15:15" x14ac:dyDescent="0.3">
      <c r="O4706" s="70"/>
    </row>
    <row r="4707" spans="15:15" x14ac:dyDescent="0.3">
      <c r="O4707" s="70"/>
    </row>
    <row r="4708" spans="15:15" x14ac:dyDescent="0.3">
      <c r="O4708" s="70"/>
    </row>
    <row r="4709" spans="15:15" x14ac:dyDescent="0.3">
      <c r="O4709" s="70"/>
    </row>
    <row r="4710" spans="15:15" x14ac:dyDescent="0.3">
      <c r="O4710" s="70"/>
    </row>
    <row r="4711" spans="15:15" x14ac:dyDescent="0.3">
      <c r="O4711" s="70"/>
    </row>
    <row r="4712" spans="15:15" x14ac:dyDescent="0.3">
      <c r="O4712" s="70"/>
    </row>
    <row r="4713" spans="15:15" x14ac:dyDescent="0.3">
      <c r="O4713" s="70"/>
    </row>
    <row r="4714" spans="15:15" x14ac:dyDescent="0.3">
      <c r="O4714" s="70"/>
    </row>
    <row r="4715" spans="15:15" x14ac:dyDescent="0.3">
      <c r="O4715" s="70"/>
    </row>
    <row r="4716" spans="15:15" x14ac:dyDescent="0.3">
      <c r="O4716" s="70"/>
    </row>
    <row r="4717" spans="15:15" x14ac:dyDescent="0.3">
      <c r="O4717" s="70"/>
    </row>
    <row r="4718" spans="15:15" x14ac:dyDescent="0.3">
      <c r="O4718" s="70"/>
    </row>
    <row r="4719" spans="15:15" x14ac:dyDescent="0.3">
      <c r="O4719" s="70"/>
    </row>
    <row r="4720" spans="15:15" x14ac:dyDescent="0.3">
      <c r="O4720" s="70"/>
    </row>
    <row r="4721" spans="15:15" x14ac:dyDescent="0.3">
      <c r="O4721" s="70"/>
    </row>
    <row r="4722" spans="15:15" x14ac:dyDescent="0.3">
      <c r="O4722" s="70"/>
    </row>
    <row r="4723" spans="15:15" x14ac:dyDescent="0.3">
      <c r="O4723" s="70"/>
    </row>
    <row r="4724" spans="15:15" x14ac:dyDescent="0.3">
      <c r="O4724" s="70"/>
    </row>
    <row r="4725" spans="15:15" x14ac:dyDescent="0.3">
      <c r="O4725" s="70"/>
    </row>
    <row r="4726" spans="15:15" x14ac:dyDescent="0.3">
      <c r="O4726" s="70"/>
    </row>
    <row r="4727" spans="15:15" x14ac:dyDescent="0.3">
      <c r="O4727" s="70"/>
    </row>
    <row r="4728" spans="15:15" x14ac:dyDescent="0.3">
      <c r="O4728" s="70"/>
    </row>
    <row r="4729" spans="15:15" x14ac:dyDescent="0.3">
      <c r="O4729" s="70"/>
    </row>
    <row r="4730" spans="15:15" x14ac:dyDescent="0.3">
      <c r="O4730" s="70"/>
    </row>
    <row r="4731" spans="15:15" x14ac:dyDescent="0.3">
      <c r="O4731" s="70"/>
    </row>
    <row r="4732" spans="15:15" x14ac:dyDescent="0.3">
      <c r="O4732" s="70"/>
    </row>
    <row r="4733" spans="15:15" x14ac:dyDescent="0.3">
      <c r="O4733" s="70"/>
    </row>
    <row r="4734" spans="15:15" x14ac:dyDescent="0.3">
      <c r="O4734" s="70"/>
    </row>
    <row r="4735" spans="15:15" x14ac:dyDescent="0.3">
      <c r="O4735" s="70"/>
    </row>
    <row r="4736" spans="15:15" x14ac:dyDescent="0.3">
      <c r="O4736" s="70"/>
    </row>
    <row r="4737" spans="15:15" x14ac:dyDescent="0.3">
      <c r="O4737" s="70"/>
    </row>
    <row r="4738" spans="15:15" x14ac:dyDescent="0.3">
      <c r="O4738" s="70"/>
    </row>
    <row r="4739" spans="15:15" x14ac:dyDescent="0.3">
      <c r="O4739" s="70"/>
    </row>
    <row r="4740" spans="15:15" x14ac:dyDescent="0.3">
      <c r="O4740" s="70"/>
    </row>
    <row r="4741" spans="15:15" x14ac:dyDescent="0.3">
      <c r="O4741" s="70"/>
    </row>
    <row r="4742" spans="15:15" x14ac:dyDescent="0.3">
      <c r="O4742" s="70"/>
    </row>
    <row r="4743" spans="15:15" x14ac:dyDescent="0.3">
      <c r="O4743" s="70"/>
    </row>
    <row r="4744" spans="15:15" x14ac:dyDescent="0.3">
      <c r="O4744" s="70"/>
    </row>
    <row r="4745" spans="15:15" x14ac:dyDescent="0.3">
      <c r="O4745" s="70"/>
    </row>
    <row r="4746" spans="15:15" x14ac:dyDescent="0.3">
      <c r="O4746" s="70"/>
    </row>
    <row r="4747" spans="15:15" x14ac:dyDescent="0.3">
      <c r="O4747" s="70"/>
    </row>
    <row r="4748" spans="15:15" x14ac:dyDescent="0.3">
      <c r="O4748" s="70"/>
    </row>
    <row r="4749" spans="15:15" x14ac:dyDescent="0.3">
      <c r="O4749" s="70"/>
    </row>
    <row r="4750" spans="15:15" x14ac:dyDescent="0.3">
      <c r="O4750" s="70"/>
    </row>
    <row r="4751" spans="15:15" x14ac:dyDescent="0.3">
      <c r="O4751" s="70"/>
    </row>
    <row r="4752" spans="15:15" x14ac:dyDescent="0.3">
      <c r="O4752" s="70"/>
    </row>
    <row r="4753" spans="15:15" x14ac:dyDescent="0.3">
      <c r="O4753" s="70"/>
    </row>
    <row r="4754" spans="15:15" x14ac:dyDescent="0.3">
      <c r="O4754" s="70"/>
    </row>
    <row r="4755" spans="15:15" x14ac:dyDescent="0.3">
      <c r="O4755" s="70"/>
    </row>
    <row r="4756" spans="15:15" x14ac:dyDescent="0.3">
      <c r="O4756" s="70"/>
    </row>
    <row r="4757" spans="15:15" x14ac:dyDescent="0.3">
      <c r="O4757" s="70"/>
    </row>
    <row r="4758" spans="15:15" x14ac:dyDescent="0.3">
      <c r="O4758" s="70"/>
    </row>
    <row r="4759" spans="15:15" x14ac:dyDescent="0.3">
      <c r="O4759" s="70"/>
    </row>
    <row r="4760" spans="15:15" x14ac:dyDescent="0.3">
      <c r="O4760" s="70"/>
    </row>
    <row r="4761" spans="15:15" x14ac:dyDescent="0.3">
      <c r="O4761" s="70"/>
    </row>
    <row r="4762" spans="15:15" x14ac:dyDescent="0.3">
      <c r="O4762" s="70"/>
    </row>
    <row r="4763" spans="15:15" x14ac:dyDescent="0.3">
      <c r="O4763" s="70"/>
    </row>
    <row r="4764" spans="15:15" x14ac:dyDescent="0.3">
      <c r="O4764" s="70"/>
    </row>
    <row r="4765" spans="15:15" x14ac:dyDescent="0.3">
      <c r="O4765" s="70"/>
    </row>
    <row r="4766" spans="15:15" x14ac:dyDescent="0.3">
      <c r="O4766" s="70"/>
    </row>
    <row r="4767" spans="15:15" x14ac:dyDescent="0.3">
      <c r="O4767" s="70"/>
    </row>
    <row r="4768" spans="15:15" x14ac:dyDescent="0.3">
      <c r="O4768" s="70"/>
    </row>
    <row r="4769" spans="15:15" x14ac:dyDescent="0.3">
      <c r="O4769" s="70"/>
    </row>
    <row r="4770" spans="15:15" x14ac:dyDescent="0.3">
      <c r="O4770" s="70"/>
    </row>
    <row r="4771" spans="15:15" x14ac:dyDescent="0.3">
      <c r="O4771" s="70"/>
    </row>
    <row r="4772" spans="15:15" x14ac:dyDescent="0.3">
      <c r="O4772" s="70"/>
    </row>
    <row r="4773" spans="15:15" x14ac:dyDescent="0.3">
      <c r="O4773" s="70"/>
    </row>
    <row r="4774" spans="15:15" x14ac:dyDescent="0.3">
      <c r="O4774" s="70"/>
    </row>
    <row r="4775" spans="15:15" x14ac:dyDescent="0.3">
      <c r="O4775" s="70"/>
    </row>
    <row r="4776" spans="15:15" x14ac:dyDescent="0.3">
      <c r="O4776" s="70"/>
    </row>
    <row r="4777" spans="15:15" x14ac:dyDescent="0.3">
      <c r="O4777" s="70"/>
    </row>
    <row r="4778" spans="15:15" x14ac:dyDescent="0.3">
      <c r="O4778" s="70"/>
    </row>
    <row r="4779" spans="15:15" x14ac:dyDescent="0.3">
      <c r="O4779" s="70"/>
    </row>
  </sheetData>
  <dataValidations xWindow="673" yWindow="558" count="12">
    <dataValidation type="list" allowBlank="1" showInputMessage="1" showErrorMessage="1" sqref="E6:E12" xr:uid="{00000000-0002-0000-0300-000000000000}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2" xr:uid="{00000000-0002-0000-0300-000001000000}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2" xr:uid="{00000000-0002-0000-0300-000002000000}">
      <formula1>$N$62:$N$63</formula1>
    </dataValidation>
    <dataValidation operator="greaterThanOrEqual" allowBlank="1" showInputMessage="1" showErrorMessage="1" error="Inserire i valori con segno positivo" promptTitle="Campo descrittivo" prompt="Indicare la/le attività svolte." sqref="I6:I12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2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2" xr:uid="{00000000-0002-0000-0300-000005000000}">
      <formula1>$N$62:$N$63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2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2" xr:uid="{00000000-0002-0000-0300-000009000000}">
      <formula1>$N$62:$N$63</formula1>
    </dataValidation>
    <dataValidation type="list" operator="greaterThanOrEqual" allowBlank="1" showInputMessage="1" showErrorMessage="1" prompt="Selezionare lo stato dal menù a tendina." sqref="F6:F12" xr:uid="{00000000-0002-0000-0300-00000B000000}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2" xr:uid="{00000000-0002-0000-0300-00000C000000}">
      <formula1>$O$62:$O$218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44"/>
  <sheetViews>
    <sheetView showGridLines="0" tabSelected="1" view="pageBreakPreview" topLeftCell="D1" zoomScaleNormal="100" zoomScaleSheetLayoutView="100" workbookViewId="0">
      <selection activeCell="N10" sqref="N10"/>
    </sheetView>
  </sheetViews>
  <sheetFormatPr defaultColWidth="9.21875" defaultRowHeight="14.4" x14ac:dyDescent="0.3"/>
  <cols>
    <col min="1" max="1" width="3.77734375" style="27" customWidth="1"/>
    <col min="2" max="2" width="12.21875" style="27" customWidth="1"/>
    <col min="3" max="3" width="14.77734375" style="27" customWidth="1"/>
    <col min="4" max="4" width="24.21875" style="27" customWidth="1"/>
    <col min="5" max="5" width="18.21875" customWidth="1"/>
    <col min="6" max="6" width="12.77734375" style="69" customWidth="1"/>
    <col min="7" max="7" width="14.77734375" style="68" customWidth="1"/>
    <col min="8" max="8" width="22.21875" customWidth="1"/>
    <col min="9" max="9" width="18.44140625" style="27" customWidth="1"/>
    <col min="10" max="10" width="17" style="27" customWidth="1"/>
    <col min="11" max="11" width="24" style="27" customWidth="1"/>
    <col min="12" max="12" width="15" style="27" bestFit="1" customWidth="1"/>
    <col min="13" max="14" width="12.77734375" style="27" customWidth="1"/>
    <col min="15" max="15" width="15" style="27" hidden="1" customWidth="1"/>
    <col min="16" max="16" width="8" hidden="1" customWidth="1"/>
    <col min="17" max="17" width="0" style="27" hidden="1" customWidth="1"/>
    <col min="18" max="16384" width="9.21875" style="27"/>
  </cols>
  <sheetData>
    <row r="1" spans="2:18" x14ac:dyDescent="0.3">
      <c r="B1" s="47" t="s">
        <v>7</v>
      </c>
      <c r="F1" s="59"/>
      <c r="G1" s="60"/>
    </row>
    <row r="2" spans="2:18" ht="20.100000000000001" customHeight="1" x14ac:dyDescent="0.3">
      <c r="B2" s="48" t="s">
        <v>40</v>
      </c>
      <c r="D2" s="43"/>
      <c r="E2" s="34"/>
      <c r="F2" s="62"/>
      <c r="G2" s="63"/>
      <c r="H2" s="34"/>
      <c r="I2" s="43"/>
      <c r="J2" s="43"/>
      <c r="K2" s="43"/>
      <c r="L2" s="43"/>
      <c r="M2" s="43"/>
      <c r="N2" s="43"/>
      <c r="O2" s="43"/>
      <c r="P2" s="34"/>
    </row>
    <row r="3" spans="2:18" x14ac:dyDescent="0.3">
      <c r="B3" s="28"/>
      <c r="C3" s="44"/>
      <c r="D3" s="44"/>
      <c r="E3" s="34"/>
      <c r="F3" s="65"/>
      <c r="G3" s="63"/>
      <c r="H3" s="34"/>
      <c r="I3" s="44"/>
      <c r="J3" s="44"/>
      <c r="K3" s="36"/>
      <c r="L3" s="36"/>
      <c r="M3" s="36"/>
      <c r="N3" s="36"/>
      <c r="O3" s="43"/>
    </row>
    <row r="4" spans="2:18" ht="40.799999999999997" x14ac:dyDescent="0.25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35</v>
      </c>
      <c r="I4" s="99" t="s">
        <v>36</v>
      </c>
      <c r="J4" s="99" t="s">
        <v>18</v>
      </c>
      <c r="K4" s="99" t="s">
        <v>3</v>
      </c>
      <c r="L4" s="99" t="s">
        <v>12</v>
      </c>
      <c r="M4" s="99" t="s">
        <v>11</v>
      </c>
      <c r="N4" s="106" t="s">
        <v>5</v>
      </c>
      <c r="O4" s="99" t="s">
        <v>5</v>
      </c>
      <c r="P4" s="99" t="s">
        <v>10</v>
      </c>
    </row>
    <row r="5" spans="2:18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N5" s="107" t="s">
        <v>98</v>
      </c>
      <c r="O5" s="98" t="s">
        <v>56</v>
      </c>
      <c r="P5" s="98" t="s">
        <v>57</v>
      </c>
      <c r="Q5" s="69"/>
      <c r="R5" s="69"/>
    </row>
    <row r="6" spans="2:18" ht="35.1" customHeight="1" x14ac:dyDescent="0.25">
      <c r="B6" s="51">
        <v>1</v>
      </c>
      <c r="C6" s="54" t="s">
        <v>107</v>
      </c>
      <c r="D6" s="57" t="s">
        <v>111</v>
      </c>
      <c r="E6" s="55">
        <v>2013</v>
      </c>
      <c r="F6" s="52" t="s">
        <v>84</v>
      </c>
      <c r="G6" s="55"/>
      <c r="H6" s="31" t="s">
        <v>105</v>
      </c>
      <c r="I6" s="53">
        <v>16.170000000000002</v>
      </c>
      <c r="J6" s="117">
        <f>('02.01_Ricognizione_Dirette'!H6*'02.02_Ricognizione_Indirette'!I6)%</f>
        <v>0.15222438000000002</v>
      </c>
      <c r="K6" s="56" t="s">
        <v>113</v>
      </c>
      <c r="L6" s="52" t="s">
        <v>9</v>
      </c>
      <c r="M6" s="52" t="s">
        <v>8</v>
      </c>
      <c r="N6" s="52" t="s">
        <v>9</v>
      </c>
      <c r="O6" s="52"/>
      <c r="P6" s="52"/>
    </row>
    <row r="7" spans="2:18" ht="40.799999999999997" customHeight="1" x14ac:dyDescent="0.25">
      <c r="B7" s="51">
        <v>2</v>
      </c>
      <c r="C7" s="54" t="s">
        <v>108</v>
      </c>
      <c r="D7" s="57" t="s">
        <v>141</v>
      </c>
      <c r="E7" s="55">
        <v>2007</v>
      </c>
      <c r="F7" s="52" t="s">
        <v>91</v>
      </c>
      <c r="G7" s="55">
        <v>2018</v>
      </c>
      <c r="H7" s="31" t="s">
        <v>105</v>
      </c>
      <c r="I7" s="53">
        <v>95</v>
      </c>
      <c r="J7" s="117">
        <f>('02.01_Ricognizione_Dirette'!H6*'02.02_Ricognizione_Indirette'!I7)%</f>
        <v>0.89433000000000007</v>
      </c>
      <c r="K7" s="56" t="s">
        <v>114</v>
      </c>
      <c r="L7" s="52" t="s">
        <v>9</v>
      </c>
      <c r="M7" s="52" t="s">
        <v>9</v>
      </c>
      <c r="N7" s="52" t="s">
        <v>9</v>
      </c>
      <c r="O7" s="52"/>
      <c r="P7" s="52"/>
    </row>
    <row r="8" spans="2:18" ht="35.1" customHeight="1" x14ac:dyDescent="0.25">
      <c r="B8" s="51">
        <v>3</v>
      </c>
      <c r="C8" s="54" t="s">
        <v>109</v>
      </c>
      <c r="D8" s="57" t="s">
        <v>129</v>
      </c>
      <c r="E8" s="55">
        <v>2002</v>
      </c>
      <c r="F8" s="52" t="s">
        <v>84</v>
      </c>
      <c r="G8" s="55"/>
      <c r="H8" s="31" t="s">
        <v>105</v>
      </c>
      <c r="I8" s="53">
        <v>42.85</v>
      </c>
      <c r="J8" s="117">
        <f>('02.01_Ricognizione_Dirette'!H6*'02.02_Ricognizione_Indirette'!I8)%</f>
        <v>0.40338990000000002</v>
      </c>
      <c r="K8" s="56" t="s">
        <v>115</v>
      </c>
      <c r="L8" s="52" t="s">
        <v>9</v>
      </c>
      <c r="M8" s="52" t="s">
        <v>9</v>
      </c>
      <c r="N8" s="52" t="s">
        <v>9</v>
      </c>
      <c r="O8" s="52"/>
      <c r="P8" s="52"/>
    </row>
    <row r="9" spans="2:18" ht="35.1" customHeight="1" x14ac:dyDescent="0.25">
      <c r="B9" s="51">
        <v>4</v>
      </c>
      <c r="C9" s="54" t="s">
        <v>110</v>
      </c>
      <c r="D9" s="57" t="s">
        <v>112</v>
      </c>
      <c r="E9" s="55">
        <v>1998</v>
      </c>
      <c r="F9" s="52" t="s">
        <v>84</v>
      </c>
      <c r="G9" s="55"/>
      <c r="H9" s="31" t="s">
        <v>105</v>
      </c>
      <c r="I9" s="53">
        <v>0.1537</v>
      </c>
      <c r="J9" s="117">
        <f>('02.01_Ricognizione_Dirette'!H6*'02.02_Ricognizione_Indirette'!I9)%</f>
        <v>1.4469318000000001E-3</v>
      </c>
      <c r="K9" s="56" t="s">
        <v>116</v>
      </c>
      <c r="L9" s="52" t="s">
        <v>9</v>
      </c>
      <c r="M9" s="52" t="s">
        <v>9</v>
      </c>
      <c r="N9" s="52" t="s">
        <v>9</v>
      </c>
      <c r="O9" s="52"/>
      <c r="P9" s="52"/>
    </row>
    <row r="10" spans="2:18" ht="35.1" customHeight="1" x14ac:dyDescent="0.25">
      <c r="B10" s="51">
        <v>5</v>
      </c>
      <c r="C10" s="54" t="s">
        <v>135</v>
      </c>
      <c r="D10" s="57" t="s">
        <v>136</v>
      </c>
      <c r="E10" s="55">
        <v>2016</v>
      </c>
      <c r="F10" s="52" t="s">
        <v>84</v>
      </c>
      <c r="G10" s="55"/>
      <c r="H10" s="31" t="s">
        <v>105</v>
      </c>
      <c r="I10" s="53">
        <v>2.4377</v>
      </c>
      <c r="J10" s="117">
        <f>('02.01_Ricognizione_Dirette'!H6*'02.02_Ricognizione_Indirette'!I10)%</f>
        <v>2.29485078E-2</v>
      </c>
      <c r="K10" s="56" t="s">
        <v>134</v>
      </c>
      <c r="L10" s="52" t="s">
        <v>9</v>
      </c>
      <c r="M10" s="52" t="s">
        <v>9</v>
      </c>
      <c r="N10" s="52" t="s">
        <v>9</v>
      </c>
      <c r="O10" s="52"/>
      <c r="P10" s="52"/>
    </row>
    <row r="11" spans="2:18" ht="35.1" customHeight="1" x14ac:dyDescent="0.25">
      <c r="B11" s="51"/>
      <c r="C11" s="54"/>
      <c r="D11" s="57"/>
      <c r="E11" s="55"/>
      <c r="F11" s="52"/>
      <c r="G11" s="55"/>
      <c r="H11" s="31"/>
      <c r="I11" s="53"/>
      <c r="J11" s="53"/>
      <c r="K11" s="56"/>
      <c r="L11" s="52"/>
      <c r="M11" s="52"/>
      <c r="N11" s="52"/>
      <c r="O11" s="52"/>
      <c r="P11" s="52"/>
    </row>
    <row r="12" spans="2:18" ht="35.1" customHeight="1" x14ac:dyDescent="0.25">
      <c r="B12" s="51"/>
      <c r="C12" s="54"/>
      <c r="D12" s="57"/>
      <c r="E12" s="55"/>
      <c r="F12" s="52"/>
      <c r="G12" s="55"/>
      <c r="H12" s="31"/>
      <c r="I12" s="53"/>
      <c r="J12" s="53"/>
      <c r="K12" s="56"/>
      <c r="L12" s="52"/>
      <c r="M12" s="52"/>
      <c r="N12" s="52"/>
      <c r="O12" s="52"/>
      <c r="P12" s="52"/>
    </row>
    <row r="13" spans="2:18" ht="35.1" customHeight="1" x14ac:dyDescent="0.25">
      <c r="B13" s="51"/>
      <c r="C13" s="54"/>
      <c r="D13" s="57"/>
      <c r="E13" s="55"/>
      <c r="F13" s="52"/>
      <c r="G13" s="55"/>
      <c r="H13" s="31"/>
      <c r="I13" s="53"/>
      <c r="J13" s="53"/>
      <c r="K13" s="56"/>
      <c r="L13" s="52"/>
      <c r="M13" s="52"/>
      <c r="N13" s="52"/>
      <c r="O13" s="52"/>
      <c r="P13" s="52"/>
    </row>
    <row r="14" spans="2:18" x14ac:dyDescent="0.3">
      <c r="F14" s="59"/>
      <c r="G14" s="60"/>
    </row>
    <row r="15" spans="2:18" ht="14.25" customHeight="1" x14ac:dyDescent="0.25">
      <c r="B15" s="123" t="s">
        <v>38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2:18" s="59" customFormat="1" x14ac:dyDescent="0.3">
      <c r="B16" s="96" t="s">
        <v>52</v>
      </c>
      <c r="E16" s="60"/>
      <c r="G16" s="60"/>
      <c r="H16" s="66"/>
      <c r="M16" s="60"/>
      <c r="N16" s="60"/>
      <c r="P16" s="69"/>
      <c r="Q16" s="69"/>
      <c r="R16" s="69"/>
    </row>
    <row r="17" spans="2:18" s="59" customFormat="1" x14ac:dyDescent="0.3">
      <c r="B17" s="96" t="s">
        <v>53</v>
      </c>
      <c r="E17" s="60"/>
      <c r="G17" s="60"/>
      <c r="M17" s="60"/>
      <c r="N17" s="60"/>
      <c r="P17" s="69"/>
      <c r="Q17" s="69"/>
      <c r="R17" s="69"/>
    </row>
    <row r="18" spans="2:18" s="111" customFormat="1" x14ac:dyDescent="0.25">
      <c r="B18" s="108" t="s">
        <v>101</v>
      </c>
      <c r="C18" s="108"/>
      <c r="D18" s="108"/>
      <c r="E18" s="108"/>
      <c r="F18" s="109"/>
      <c r="G18" s="110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8" x14ac:dyDescent="0.25">
      <c r="B19" s="96" t="s">
        <v>92</v>
      </c>
      <c r="C19" s="96"/>
      <c r="D19" s="96"/>
      <c r="E19" s="96"/>
      <c r="F19" s="59"/>
      <c r="G19" s="60"/>
      <c r="H19" s="96"/>
      <c r="I19" s="96"/>
      <c r="J19" s="96"/>
      <c r="K19" s="96"/>
      <c r="L19" s="96"/>
      <c r="M19" s="96"/>
      <c r="N19" s="96"/>
      <c r="O19" s="96"/>
      <c r="P19" s="96"/>
    </row>
    <row r="20" spans="2:18" x14ac:dyDescent="0.25">
      <c r="B20" s="96" t="s">
        <v>59</v>
      </c>
      <c r="C20" s="96"/>
      <c r="D20" s="96"/>
      <c r="E20" s="96"/>
      <c r="F20" s="59"/>
      <c r="G20" s="60"/>
      <c r="H20" s="96"/>
      <c r="I20" s="96"/>
      <c r="J20" s="96"/>
      <c r="K20" s="96"/>
      <c r="L20" s="96"/>
      <c r="M20" s="96"/>
      <c r="N20" s="96"/>
      <c r="O20" s="96"/>
      <c r="P20" s="96"/>
    </row>
    <row r="21" spans="2:18" x14ac:dyDescent="0.3">
      <c r="B21" s="95" t="s">
        <v>93</v>
      </c>
      <c r="F21" s="59"/>
      <c r="G21" s="60"/>
    </row>
    <row r="22" spans="2:18" x14ac:dyDescent="0.3">
      <c r="B22" s="95" t="s">
        <v>94</v>
      </c>
      <c r="F22" s="59"/>
      <c r="G22" s="60"/>
    </row>
    <row r="23" spans="2:18" s="59" customFormat="1" x14ac:dyDescent="0.3">
      <c r="B23" s="96" t="s">
        <v>95</v>
      </c>
      <c r="E23" s="60"/>
      <c r="G23" s="60"/>
      <c r="M23" s="60"/>
      <c r="N23" s="60"/>
      <c r="P23" s="69"/>
      <c r="Q23" s="69"/>
      <c r="R23" s="69"/>
    </row>
    <row r="24" spans="2:18" s="59" customFormat="1" ht="13.5" customHeight="1" x14ac:dyDescent="0.3">
      <c r="B24" s="96" t="s">
        <v>96</v>
      </c>
      <c r="E24" s="60"/>
      <c r="G24" s="60"/>
      <c r="M24" s="60"/>
      <c r="N24" s="60"/>
      <c r="P24" s="69"/>
      <c r="Q24" s="67"/>
      <c r="R24" s="67"/>
    </row>
    <row r="25" spans="2:18" s="59" customFormat="1" x14ac:dyDescent="0.3">
      <c r="B25" s="96" t="s">
        <v>97</v>
      </c>
      <c r="E25" s="60"/>
      <c r="G25" s="60"/>
      <c r="M25" s="60"/>
      <c r="N25" s="60"/>
      <c r="P25" s="69"/>
      <c r="Q25" s="73"/>
      <c r="R25" s="72"/>
    </row>
    <row r="26" spans="2:18" s="109" customFormat="1" x14ac:dyDescent="0.3">
      <c r="B26" s="108" t="s">
        <v>99</v>
      </c>
      <c r="E26" s="110"/>
      <c r="G26" s="110"/>
      <c r="M26" s="110"/>
      <c r="N26" s="110"/>
      <c r="P26" s="112"/>
      <c r="Q26" s="113"/>
      <c r="R26" s="114"/>
    </row>
    <row r="27" spans="2:18" s="109" customFormat="1" x14ac:dyDescent="0.3">
      <c r="B27" s="108" t="s">
        <v>54</v>
      </c>
      <c r="E27" s="110"/>
      <c r="G27" s="110"/>
      <c r="M27" s="110"/>
      <c r="N27" s="110"/>
      <c r="P27" s="112"/>
      <c r="Q27" s="113"/>
      <c r="R27" s="114"/>
    </row>
    <row r="28" spans="2:18" s="59" customFormat="1" x14ac:dyDescent="0.3">
      <c r="B28" s="96"/>
      <c r="E28" s="60"/>
      <c r="F28" s="69"/>
      <c r="G28" s="68"/>
      <c r="M28" s="60"/>
      <c r="N28" s="60"/>
      <c r="P28" s="69"/>
      <c r="Q28" s="73"/>
      <c r="R28" s="72"/>
    </row>
    <row r="29" spans="2:18" x14ac:dyDescent="0.3">
      <c r="B29" s="95"/>
      <c r="I29" s="49"/>
      <c r="J29" s="49"/>
    </row>
    <row r="30" spans="2:18" x14ac:dyDescent="0.3">
      <c r="B30" s="49"/>
    </row>
    <row r="31" spans="2:18" x14ac:dyDescent="0.3">
      <c r="Q31" s="69" t="s">
        <v>84</v>
      </c>
    </row>
    <row r="32" spans="2:18" x14ac:dyDescent="0.3">
      <c r="Q32" s="69" t="s">
        <v>87</v>
      </c>
    </row>
    <row r="33" spans="17:17" x14ac:dyDescent="0.3">
      <c r="Q33" s="69" t="s">
        <v>85</v>
      </c>
    </row>
    <row r="34" spans="17:17" x14ac:dyDescent="0.3">
      <c r="Q34" s="69" t="s">
        <v>86</v>
      </c>
    </row>
    <row r="35" spans="17:17" x14ac:dyDescent="0.3">
      <c r="Q35" s="69" t="s">
        <v>90</v>
      </c>
    </row>
    <row r="36" spans="17:17" x14ac:dyDescent="0.3">
      <c r="Q36" s="69" t="s">
        <v>91</v>
      </c>
    </row>
    <row r="75" spans="15:16" x14ac:dyDescent="0.3">
      <c r="O75" s="45" t="s">
        <v>8</v>
      </c>
      <c r="P75" s="46">
        <v>2017</v>
      </c>
    </row>
    <row r="76" spans="15:16" x14ac:dyDescent="0.3">
      <c r="O76" s="45" t="s">
        <v>9</v>
      </c>
      <c r="P76" s="46">
        <f>+P75-1</f>
        <v>2016</v>
      </c>
    </row>
    <row r="77" spans="15:16" x14ac:dyDescent="0.3">
      <c r="O77" s="69" t="s">
        <v>84</v>
      </c>
      <c r="P77" s="46">
        <f t="shared" ref="P77:P140" si="0">+P76-1</f>
        <v>2015</v>
      </c>
    </row>
    <row r="78" spans="15:16" x14ac:dyDescent="0.3">
      <c r="O78" s="69" t="s">
        <v>87</v>
      </c>
      <c r="P78" s="46">
        <f t="shared" si="0"/>
        <v>2014</v>
      </c>
    </row>
    <row r="79" spans="15:16" x14ac:dyDescent="0.3">
      <c r="O79" s="69" t="s">
        <v>85</v>
      </c>
      <c r="P79" s="46">
        <f t="shared" si="0"/>
        <v>2013</v>
      </c>
    </row>
    <row r="80" spans="15:16" x14ac:dyDescent="0.3">
      <c r="O80" s="69" t="s">
        <v>86</v>
      </c>
      <c r="P80" s="46">
        <f t="shared" si="0"/>
        <v>2012</v>
      </c>
    </row>
    <row r="81" spans="15:16" x14ac:dyDescent="0.3">
      <c r="O81" s="69" t="s">
        <v>90</v>
      </c>
      <c r="P81" s="46">
        <f t="shared" si="0"/>
        <v>2011</v>
      </c>
    </row>
    <row r="82" spans="15:16" x14ac:dyDescent="0.3">
      <c r="O82" s="69" t="s">
        <v>91</v>
      </c>
      <c r="P82" s="46">
        <f t="shared" si="0"/>
        <v>2010</v>
      </c>
    </row>
    <row r="83" spans="15:16" x14ac:dyDescent="0.3">
      <c r="O83" s="45"/>
      <c r="P83" s="46">
        <f t="shared" si="0"/>
        <v>2009</v>
      </c>
    </row>
    <row r="84" spans="15:16" x14ac:dyDescent="0.3">
      <c r="O84" s="45"/>
      <c r="P84" s="46">
        <f t="shared" si="0"/>
        <v>2008</v>
      </c>
    </row>
    <row r="85" spans="15:16" x14ac:dyDescent="0.3">
      <c r="O85" s="45"/>
      <c r="P85" s="46">
        <f t="shared" si="0"/>
        <v>2007</v>
      </c>
    </row>
    <row r="86" spans="15:16" x14ac:dyDescent="0.3">
      <c r="O86" s="45"/>
      <c r="P86" s="46">
        <f t="shared" si="0"/>
        <v>2006</v>
      </c>
    </row>
    <row r="87" spans="15:16" x14ac:dyDescent="0.3">
      <c r="O87" s="45"/>
      <c r="P87" s="46">
        <f t="shared" si="0"/>
        <v>2005</v>
      </c>
    </row>
    <row r="88" spans="15:16" x14ac:dyDescent="0.3">
      <c r="O88" s="45"/>
      <c r="P88" s="46">
        <f t="shared" si="0"/>
        <v>2004</v>
      </c>
    </row>
    <row r="89" spans="15:16" x14ac:dyDescent="0.3">
      <c r="O89" s="45"/>
      <c r="P89" s="46">
        <f t="shared" si="0"/>
        <v>2003</v>
      </c>
    </row>
    <row r="90" spans="15:16" x14ac:dyDescent="0.3">
      <c r="O90" s="45"/>
      <c r="P90" s="46">
        <f t="shared" si="0"/>
        <v>2002</v>
      </c>
    </row>
    <row r="91" spans="15:16" x14ac:dyDescent="0.3">
      <c r="O91" s="45"/>
      <c r="P91" s="46">
        <f t="shared" si="0"/>
        <v>2001</v>
      </c>
    </row>
    <row r="92" spans="15:16" x14ac:dyDescent="0.3">
      <c r="O92" s="45"/>
      <c r="P92" s="46">
        <f t="shared" si="0"/>
        <v>2000</v>
      </c>
    </row>
    <row r="93" spans="15:16" x14ac:dyDescent="0.3">
      <c r="O93" s="45"/>
      <c r="P93" s="46">
        <f t="shared" si="0"/>
        <v>1999</v>
      </c>
    </row>
    <row r="94" spans="15:16" x14ac:dyDescent="0.3">
      <c r="O94" s="45"/>
      <c r="P94" s="46">
        <f t="shared" si="0"/>
        <v>1998</v>
      </c>
    </row>
    <row r="95" spans="15:16" x14ac:dyDescent="0.3">
      <c r="O95" s="45"/>
      <c r="P95" s="46">
        <f t="shared" si="0"/>
        <v>1997</v>
      </c>
    </row>
    <row r="96" spans="15:16" x14ac:dyDescent="0.3">
      <c r="O96" s="45"/>
      <c r="P96" s="46">
        <f t="shared" si="0"/>
        <v>1996</v>
      </c>
    </row>
    <row r="97" spans="15:16" x14ac:dyDescent="0.3">
      <c r="O97" s="45"/>
      <c r="P97" s="46">
        <f t="shared" si="0"/>
        <v>1995</v>
      </c>
    </row>
    <row r="98" spans="15:16" x14ac:dyDescent="0.3">
      <c r="O98" s="45"/>
      <c r="P98" s="46">
        <f t="shared" si="0"/>
        <v>1994</v>
      </c>
    </row>
    <row r="99" spans="15:16" x14ac:dyDescent="0.3">
      <c r="O99" s="45"/>
      <c r="P99" s="46">
        <f t="shared" si="0"/>
        <v>1993</v>
      </c>
    </row>
    <row r="100" spans="15:16" x14ac:dyDescent="0.3">
      <c r="O100" s="45"/>
      <c r="P100" s="46">
        <f t="shared" si="0"/>
        <v>1992</v>
      </c>
    </row>
    <row r="101" spans="15:16" x14ac:dyDescent="0.3">
      <c r="O101" s="45"/>
      <c r="P101" s="46">
        <f t="shared" si="0"/>
        <v>1991</v>
      </c>
    </row>
    <row r="102" spans="15:16" x14ac:dyDescent="0.3">
      <c r="O102" s="45"/>
      <c r="P102" s="46">
        <f t="shared" si="0"/>
        <v>1990</v>
      </c>
    </row>
    <row r="103" spans="15:16" x14ac:dyDescent="0.3">
      <c r="O103" s="45"/>
      <c r="P103" s="46">
        <f t="shared" si="0"/>
        <v>1989</v>
      </c>
    </row>
    <row r="104" spans="15:16" x14ac:dyDescent="0.3">
      <c r="O104" s="45"/>
      <c r="P104" s="46">
        <f t="shared" si="0"/>
        <v>1988</v>
      </c>
    </row>
    <row r="105" spans="15:16" x14ac:dyDescent="0.3">
      <c r="O105" s="45"/>
      <c r="P105" s="46">
        <f t="shared" si="0"/>
        <v>1987</v>
      </c>
    </row>
    <row r="106" spans="15:16" x14ac:dyDescent="0.3">
      <c r="O106" s="45"/>
      <c r="P106" s="46">
        <f t="shared" si="0"/>
        <v>1986</v>
      </c>
    </row>
    <row r="107" spans="15:16" x14ac:dyDescent="0.3">
      <c r="O107" s="45"/>
      <c r="P107" s="46">
        <f t="shared" si="0"/>
        <v>1985</v>
      </c>
    </row>
    <row r="108" spans="15:16" x14ac:dyDescent="0.3">
      <c r="O108" s="45"/>
      <c r="P108" s="46">
        <f t="shared" si="0"/>
        <v>1984</v>
      </c>
    </row>
    <row r="109" spans="15:16" x14ac:dyDescent="0.3">
      <c r="O109" s="45"/>
      <c r="P109" s="46">
        <f t="shared" si="0"/>
        <v>1983</v>
      </c>
    </row>
    <row r="110" spans="15:16" x14ac:dyDescent="0.3">
      <c r="O110" s="45"/>
      <c r="P110" s="46">
        <f t="shared" si="0"/>
        <v>1982</v>
      </c>
    </row>
    <row r="111" spans="15:16" x14ac:dyDescent="0.3">
      <c r="O111" s="45"/>
      <c r="P111" s="46">
        <f t="shared" si="0"/>
        <v>1981</v>
      </c>
    </row>
    <row r="112" spans="15:16" x14ac:dyDescent="0.3">
      <c r="O112" s="45"/>
      <c r="P112" s="46">
        <f t="shared" si="0"/>
        <v>1980</v>
      </c>
    </row>
    <row r="113" spans="15:16" x14ac:dyDescent="0.3">
      <c r="O113" s="45"/>
      <c r="P113" s="46">
        <f t="shared" si="0"/>
        <v>1979</v>
      </c>
    </row>
    <row r="114" spans="15:16" x14ac:dyDescent="0.3">
      <c r="O114" s="45"/>
      <c r="P114" s="46">
        <f t="shared" si="0"/>
        <v>1978</v>
      </c>
    </row>
    <row r="115" spans="15:16" x14ac:dyDescent="0.3">
      <c r="O115" s="45"/>
      <c r="P115" s="46">
        <f t="shared" si="0"/>
        <v>1977</v>
      </c>
    </row>
    <row r="116" spans="15:16" x14ac:dyDescent="0.3">
      <c r="O116" s="45"/>
      <c r="P116" s="46">
        <f t="shared" si="0"/>
        <v>1976</v>
      </c>
    </row>
    <row r="117" spans="15:16" x14ac:dyDescent="0.3">
      <c r="O117" s="45"/>
      <c r="P117" s="46">
        <f t="shared" si="0"/>
        <v>1975</v>
      </c>
    </row>
    <row r="118" spans="15:16" x14ac:dyDescent="0.3">
      <c r="O118" s="45"/>
      <c r="P118" s="46">
        <f t="shared" si="0"/>
        <v>1974</v>
      </c>
    </row>
    <row r="119" spans="15:16" x14ac:dyDescent="0.3">
      <c r="O119" s="45"/>
      <c r="P119" s="46">
        <f t="shared" si="0"/>
        <v>1973</v>
      </c>
    </row>
    <row r="120" spans="15:16" x14ac:dyDescent="0.3">
      <c r="O120" s="45"/>
      <c r="P120" s="46">
        <f t="shared" si="0"/>
        <v>1972</v>
      </c>
    </row>
    <row r="121" spans="15:16" x14ac:dyDescent="0.3">
      <c r="O121" s="45"/>
      <c r="P121" s="46">
        <f t="shared" si="0"/>
        <v>1971</v>
      </c>
    </row>
    <row r="122" spans="15:16" x14ac:dyDescent="0.3">
      <c r="O122" s="45"/>
      <c r="P122" s="46">
        <f t="shared" si="0"/>
        <v>1970</v>
      </c>
    </row>
    <row r="123" spans="15:16" x14ac:dyDescent="0.3">
      <c r="O123" s="45"/>
      <c r="P123" s="46">
        <f t="shared" si="0"/>
        <v>1969</v>
      </c>
    </row>
    <row r="124" spans="15:16" x14ac:dyDescent="0.3">
      <c r="O124" s="45"/>
      <c r="P124" s="46">
        <f t="shared" si="0"/>
        <v>1968</v>
      </c>
    </row>
    <row r="125" spans="15:16" x14ac:dyDescent="0.3">
      <c r="O125" s="45"/>
      <c r="P125" s="46">
        <f t="shared" si="0"/>
        <v>1967</v>
      </c>
    </row>
    <row r="126" spans="15:16" x14ac:dyDescent="0.3">
      <c r="O126" s="45"/>
      <c r="P126" s="46">
        <f t="shared" si="0"/>
        <v>1966</v>
      </c>
    </row>
    <row r="127" spans="15:16" x14ac:dyDescent="0.3">
      <c r="O127" s="45"/>
      <c r="P127" s="46">
        <f t="shared" si="0"/>
        <v>1965</v>
      </c>
    </row>
    <row r="128" spans="15:16" x14ac:dyDescent="0.3">
      <c r="O128" s="45"/>
      <c r="P128" s="46">
        <f t="shared" si="0"/>
        <v>1964</v>
      </c>
    </row>
    <row r="129" spans="15:16" x14ac:dyDescent="0.3">
      <c r="O129" s="45"/>
      <c r="P129" s="46">
        <f t="shared" si="0"/>
        <v>1963</v>
      </c>
    </row>
    <row r="130" spans="15:16" x14ac:dyDescent="0.3">
      <c r="O130" s="45"/>
      <c r="P130" s="46">
        <f t="shared" si="0"/>
        <v>1962</v>
      </c>
    </row>
    <row r="131" spans="15:16" x14ac:dyDescent="0.3">
      <c r="O131" s="45"/>
      <c r="P131" s="46">
        <f t="shared" si="0"/>
        <v>1961</v>
      </c>
    </row>
    <row r="132" spans="15:16" x14ac:dyDescent="0.3">
      <c r="O132" s="45"/>
      <c r="P132" s="46">
        <f t="shared" si="0"/>
        <v>1960</v>
      </c>
    </row>
    <row r="133" spans="15:16" x14ac:dyDescent="0.3">
      <c r="O133" s="45"/>
      <c r="P133" s="46">
        <f t="shared" si="0"/>
        <v>1959</v>
      </c>
    </row>
    <row r="134" spans="15:16" x14ac:dyDescent="0.3">
      <c r="O134" s="45"/>
      <c r="P134" s="46">
        <f t="shared" si="0"/>
        <v>1958</v>
      </c>
    </row>
    <row r="135" spans="15:16" x14ac:dyDescent="0.3">
      <c r="O135" s="45"/>
      <c r="P135" s="46">
        <f t="shared" si="0"/>
        <v>1957</v>
      </c>
    </row>
    <row r="136" spans="15:16" x14ac:dyDescent="0.3">
      <c r="O136" s="45"/>
      <c r="P136" s="46">
        <f t="shared" si="0"/>
        <v>1956</v>
      </c>
    </row>
    <row r="137" spans="15:16" x14ac:dyDescent="0.3">
      <c r="O137" s="45"/>
      <c r="P137" s="46">
        <f t="shared" si="0"/>
        <v>1955</v>
      </c>
    </row>
    <row r="138" spans="15:16" x14ac:dyDescent="0.3">
      <c r="O138" s="45"/>
      <c r="P138" s="46">
        <f t="shared" si="0"/>
        <v>1954</v>
      </c>
    </row>
    <row r="139" spans="15:16" x14ac:dyDescent="0.3">
      <c r="O139" s="45"/>
      <c r="P139" s="46">
        <f t="shared" si="0"/>
        <v>1953</v>
      </c>
    </row>
    <row r="140" spans="15:16" x14ac:dyDescent="0.3">
      <c r="O140" s="45"/>
      <c r="P140" s="46">
        <f t="shared" si="0"/>
        <v>1952</v>
      </c>
    </row>
    <row r="141" spans="15:16" x14ac:dyDescent="0.3">
      <c r="O141" s="45"/>
      <c r="P141" s="46">
        <f t="shared" ref="P141:P204" si="1">+P140-1</f>
        <v>1951</v>
      </c>
    </row>
    <row r="142" spans="15:16" x14ac:dyDescent="0.3">
      <c r="O142" s="45"/>
      <c r="P142" s="46">
        <f t="shared" si="1"/>
        <v>1950</v>
      </c>
    </row>
    <row r="143" spans="15:16" x14ac:dyDescent="0.3">
      <c r="O143" s="45"/>
      <c r="P143" s="46">
        <f t="shared" si="1"/>
        <v>1949</v>
      </c>
    </row>
    <row r="144" spans="15:16" x14ac:dyDescent="0.3">
      <c r="O144" s="45"/>
      <c r="P144" s="46">
        <f t="shared" si="1"/>
        <v>1948</v>
      </c>
    </row>
    <row r="145" spans="15:16" x14ac:dyDescent="0.3">
      <c r="O145" s="45"/>
      <c r="P145" s="46">
        <f t="shared" si="1"/>
        <v>1947</v>
      </c>
    </row>
    <row r="146" spans="15:16" x14ac:dyDescent="0.3">
      <c r="O146" s="45"/>
      <c r="P146" s="46">
        <f t="shared" si="1"/>
        <v>1946</v>
      </c>
    </row>
    <row r="147" spans="15:16" x14ac:dyDescent="0.3">
      <c r="O147" s="45"/>
      <c r="P147" s="46">
        <f t="shared" si="1"/>
        <v>1945</v>
      </c>
    </row>
    <row r="148" spans="15:16" x14ac:dyDescent="0.3">
      <c r="O148" s="45"/>
      <c r="P148" s="46">
        <f t="shared" si="1"/>
        <v>1944</v>
      </c>
    </row>
    <row r="149" spans="15:16" x14ac:dyDescent="0.3">
      <c r="O149" s="45"/>
      <c r="P149" s="46">
        <f t="shared" si="1"/>
        <v>1943</v>
      </c>
    </row>
    <row r="150" spans="15:16" x14ac:dyDescent="0.3">
      <c r="O150" s="45"/>
      <c r="P150" s="46">
        <f t="shared" si="1"/>
        <v>1942</v>
      </c>
    </row>
    <row r="151" spans="15:16" x14ac:dyDescent="0.3">
      <c r="O151" s="45"/>
      <c r="P151" s="46">
        <f t="shared" si="1"/>
        <v>1941</v>
      </c>
    </row>
    <row r="152" spans="15:16" x14ac:dyDescent="0.3">
      <c r="O152" s="45"/>
      <c r="P152" s="46">
        <f t="shared" si="1"/>
        <v>1940</v>
      </c>
    </row>
    <row r="153" spans="15:16" x14ac:dyDescent="0.3">
      <c r="O153" s="45"/>
      <c r="P153" s="46">
        <f t="shared" si="1"/>
        <v>1939</v>
      </c>
    </row>
    <row r="154" spans="15:16" x14ac:dyDescent="0.3">
      <c r="O154" s="45"/>
      <c r="P154" s="46">
        <f t="shared" si="1"/>
        <v>1938</v>
      </c>
    </row>
    <row r="155" spans="15:16" x14ac:dyDescent="0.3">
      <c r="O155" s="45"/>
      <c r="P155" s="46">
        <f t="shared" si="1"/>
        <v>1937</v>
      </c>
    </row>
    <row r="156" spans="15:16" x14ac:dyDescent="0.3">
      <c r="O156" s="45"/>
      <c r="P156" s="46">
        <f t="shared" si="1"/>
        <v>1936</v>
      </c>
    </row>
    <row r="157" spans="15:16" x14ac:dyDescent="0.3">
      <c r="O157" s="45"/>
      <c r="P157" s="46">
        <f t="shared" si="1"/>
        <v>1935</v>
      </c>
    </row>
    <row r="158" spans="15:16" x14ac:dyDescent="0.3">
      <c r="O158" s="45"/>
      <c r="P158" s="46">
        <f t="shared" si="1"/>
        <v>1934</v>
      </c>
    </row>
    <row r="159" spans="15:16" x14ac:dyDescent="0.3">
      <c r="O159" s="45"/>
      <c r="P159" s="46">
        <f t="shared" si="1"/>
        <v>1933</v>
      </c>
    </row>
    <row r="160" spans="15:16" x14ac:dyDescent="0.3">
      <c r="O160" s="45"/>
      <c r="P160" s="46">
        <f t="shared" si="1"/>
        <v>1932</v>
      </c>
    </row>
    <row r="161" spans="15:16" x14ac:dyDescent="0.3">
      <c r="O161" s="45"/>
      <c r="P161" s="46">
        <f t="shared" si="1"/>
        <v>1931</v>
      </c>
    </row>
    <row r="162" spans="15:16" x14ac:dyDescent="0.3">
      <c r="O162" s="45"/>
      <c r="P162" s="46">
        <f t="shared" si="1"/>
        <v>1930</v>
      </c>
    </row>
    <row r="163" spans="15:16" x14ac:dyDescent="0.3">
      <c r="O163" s="45"/>
      <c r="P163" s="46">
        <f t="shared" si="1"/>
        <v>1929</v>
      </c>
    </row>
    <row r="164" spans="15:16" x14ac:dyDescent="0.3">
      <c r="O164" s="45"/>
      <c r="P164" s="46">
        <f t="shared" si="1"/>
        <v>1928</v>
      </c>
    </row>
    <row r="165" spans="15:16" x14ac:dyDescent="0.3">
      <c r="O165" s="45"/>
      <c r="P165" s="46">
        <f t="shared" si="1"/>
        <v>1927</v>
      </c>
    </row>
    <row r="166" spans="15:16" x14ac:dyDescent="0.3">
      <c r="O166" s="45"/>
      <c r="P166" s="46">
        <f t="shared" si="1"/>
        <v>1926</v>
      </c>
    </row>
    <row r="167" spans="15:16" x14ac:dyDescent="0.3">
      <c r="O167" s="45"/>
      <c r="P167" s="46">
        <f t="shared" si="1"/>
        <v>1925</v>
      </c>
    </row>
    <row r="168" spans="15:16" x14ac:dyDescent="0.3">
      <c r="O168" s="45"/>
      <c r="P168" s="46">
        <f t="shared" si="1"/>
        <v>1924</v>
      </c>
    </row>
    <row r="169" spans="15:16" x14ac:dyDescent="0.3">
      <c r="O169" s="45"/>
      <c r="P169" s="46">
        <f t="shared" si="1"/>
        <v>1923</v>
      </c>
    </row>
    <row r="170" spans="15:16" x14ac:dyDescent="0.3">
      <c r="O170" s="45"/>
      <c r="P170" s="46">
        <f t="shared" si="1"/>
        <v>1922</v>
      </c>
    </row>
    <row r="171" spans="15:16" x14ac:dyDescent="0.3">
      <c r="O171" s="45"/>
      <c r="P171" s="46">
        <f t="shared" si="1"/>
        <v>1921</v>
      </c>
    </row>
    <row r="172" spans="15:16" x14ac:dyDescent="0.3">
      <c r="O172" s="45"/>
      <c r="P172" s="46">
        <f t="shared" si="1"/>
        <v>1920</v>
      </c>
    </row>
    <row r="173" spans="15:16" x14ac:dyDescent="0.3">
      <c r="O173" s="45"/>
      <c r="P173" s="46">
        <f t="shared" si="1"/>
        <v>1919</v>
      </c>
    </row>
    <row r="174" spans="15:16" x14ac:dyDescent="0.3">
      <c r="O174" s="45"/>
      <c r="P174" s="46">
        <f t="shared" si="1"/>
        <v>1918</v>
      </c>
    </row>
    <row r="175" spans="15:16" x14ac:dyDescent="0.3">
      <c r="O175" s="45"/>
      <c r="P175" s="46">
        <f t="shared" si="1"/>
        <v>1917</v>
      </c>
    </row>
    <row r="176" spans="15:16" x14ac:dyDescent="0.3">
      <c r="O176" s="45"/>
      <c r="P176" s="46">
        <f t="shared" si="1"/>
        <v>1916</v>
      </c>
    </row>
    <row r="177" spans="15:16" x14ac:dyDescent="0.3">
      <c r="O177" s="45"/>
      <c r="P177" s="46">
        <f t="shared" si="1"/>
        <v>1915</v>
      </c>
    </row>
    <row r="178" spans="15:16" x14ac:dyDescent="0.3">
      <c r="O178" s="45"/>
      <c r="P178" s="46">
        <f t="shared" si="1"/>
        <v>1914</v>
      </c>
    </row>
    <row r="179" spans="15:16" x14ac:dyDescent="0.3">
      <c r="O179" s="45"/>
      <c r="P179" s="46">
        <f t="shared" si="1"/>
        <v>1913</v>
      </c>
    </row>
    <row r="180" spans="15:16" x14ac:dyDescent="0.3">
      <c r="O180" s="45"/>
      <c r="P180" s="46">
        <f t="shared" si="1"/>
        <v>1912</v>
      </c>
    </row>
    <row r="181" spans="15:16" x14ac:dyDescent="0.3">
      <c r="O181" s="45"/>
      <c r="P181" s="46">
        <f t="shared" si="1"/>
        <v>1911</v>
      </c>
    </row>
    <row r="182" spans="15:16" x14ac:dyDescent="0.3">
      <c r="O182" s="45"/>
      <c r="P182" s="46">
        <f t="shared" si="1"/>
        <v>1910</v>
      </c>
    </row>
    <row r="183" spans="15:16" x14ac:dyDescent="0.3">
      <c r="O183" s="45"/>
      <c r="P183" s="46">
        <f t="shared" si="1"/>
        <v>1909</v>
      </c>
    </row>
    <row r="184" spans="15:16" x14ac:dyDescent="0.3">
      <c r="O184" s="45"/>
      <c r="P184" s="46">
        <f t="shared" si="1"/>
        <v>1908</v>
      </c>
    </row>
    <row r="185" spans="15:16" x14ac:dyDescent="0.3">
      <c r="O185" s="45"/>
      <c r="P185" s="46">
        <f t="shared" si="1"/>
        <v>1907</v>
      </c>
    </row>
    <row r="186" spans="15:16" x14ac:dyDescent="0.3">
      <c r="O186" s="45"/>
      <c r="P186" s="46">
        <f t="shared" si="1"/>
        <v>1906</v>
      </c>
    </row>
    <row r="187" spans="15:16" x14ac:dyDescent="0.3">
      <c r="O187" s="45"/>
      <c r="P187" s="46">
        <f t="shared" si="1"/>
        <v>1905</v>
      </c>
    </row>
    <row r="188" spans="15:16" x14ac:dyDescent="0.3">
      <c r="O188" s="45"/>
      <c r="P188" s="46">
        <f t="shared" si="1"/>
        <v>1904</v>
      </c>
    </row>
    <row r="189" spans="15:16" x14ac:dyDescent="0.3">
      <c r="O189" s="45"/>
      <c r="P189" s="46">
        <f t="shared" si="1"/>
        <v>1903</v>
      </c>
    </row>
    <row r="190" spans="15:16" x14ac:dyDescent="0.3">
      <c r="O190" s="45"/>
      <c r="P190" s="46">
        <f t="shared" si="1"/>
        <v>1902</v>
      </c>
    </row>
    <row r="191" spans="15:16" x14ac:dyDescent="0.3">
      <c r="O191" s="45"/>
      <c r="P191" s="46">
        <f t="shared" si="1"/>
        <v>1901</v>
      </c>
    </row>
    <row r="192" spans="15:16" x14ac:dyDescent="0.3">
      <c r="O192" s="45"/>
      <c r="P192" s="46">
        <f t="shared" si="1"/>
        <v>1900</v>
      </c>
    </row>
    <row r="193" spans="15:16" x14ac:dyDescent="0.3">
      <c r="O193" s="45"/>
      <c r="P193" s="46">
        <f t="shared" si="1"/>
        <v>1899</v>
      </c>
    </row>
    <row r="194" spans="15:16" x14ac:dyDescent="0.3">
      <c r="O194" s="45"/>
      <c r="P194" s="46">
        <f t="shared" si="1"/>
        <v>1898</v>
      </c>
    </row>
    <row r="195" spans="15:16" x14ac:dyDescent="0.3">
      <c r="O195" s="45"/>
      <c r="P195" s="46">
        <f t="shared" si="1"/>
        <v>1897</v>
      </c>
    </row>
    <row r="196" spans="15:16" x14ac:dyDescent="0.3">
      <c r="O196" s="45"/>
      <c r="P196" s="46">
        <f t="shared" si="1"/>
        <v>1896</v>
      </c>
    </row>
    <row r="197" spans="15:16" x14ac:dyDescent="0.3">
      <c r="O197" s="45"/>
      <c r="P197" s="46">
        <f t="shared" si="1"/>
        <v>1895</v>
      </c>
    </row>
    <row r="198" spans="15:16" x14ac:dyDescent="0.3">
      <c r="O198" s="45"/>
      <c r="P198" s="46">
        <f t="shared" si="1"/>
        <v>1894</v>
      </c>
    </row>
    <row r="199" spans="15:16" x14ac:dyDescent="0.3">
      <c r="O199" s="45"/>
      <c r="P199" s="46">
        <f t="shared" si="1"/>
        <v>1893</v>
      </c>
    </row>
    <row r="200" spans="15:16" x14ac:dyDescent="0.3">
      <c r="O200" s="45"/>
      <c r="P200" s="46">
        <f t="shared" si="1"/>
        <v>1892</v>
      </c>
    </row>
    <row r="201" spans="15:16" x14ac:dyDescent="0.3">
      <c r="O201" s="45"/>
      <c r="P201" s="46">
        <f t="shared" si="1"/>
        <v>1891</v>
      </c>
    </row>
    <row r="202" spans="15:16" x14ac:dyDescent="0.3">
      <c r="O202" s="45"/>
      <c r="P202" s="46">
        <f t="shared" si="1"/>
        <v>1890</v>
      </c>
    </row>
    <row r="203" spans="15:16" x14ac:dyDescent="0.3">
      <c r="O203" s="45"/>
      <c r="P203" s="46">
        <f t="shared" si="1"/>
        <v>1889</v>
      </c>
    </row>
    <row r="204" spans="15:16" x14ac:dyDescent="0.3">
      <c r="O204" s="45"/>
      <c r="P204" s="46">
        <f t="shared" si="1"/>
        <v>1888</v>
      </c>
    </row>
    <row r="205" spans="15:16" x14ac:dyDescent="0.3">
      <c r="O205" s="45"/>
      <c r="P205" s="46">
        <f t="shared" ref="P205:P244" si="2">+P204-1</f>
        <v>1887</v>
      </c>
    </row>
    <row r="206" spans="15:16" x14ac:dyDescent="0.3">
      <c r="O206" s="45"/>
      <c r="P206" s="46">
        <f t="shared" si="2"/>
        <v>1886</v>
      </c>
    </row>
    <row r="207" spans="15:16" x14ac:dyDescent="0.3">
      <c r="O207" s="45"/>
      <c r="P207" s="46">
        <f t="shared" si="2"/>
        <v>1885</v>
      </c>
    </row>
    <row r="208" spans="15:16" x14ac:dyDescent="0.3">
      <c r="O208" s="45"/>
      <c r="P208" s="46">
        <f t="shared" si="2"/>
        <v>1884</v>
      </c>
    </row>
    <row r="209" spans="15:16" x14ac:dyDescent="0.3">
      <c r="O209" s="45"/>
      <c r="P209" s="46">
        <f t="shared" si="2"/>
        <v>1883</v>
      </c>
    </row>
    <row r="210" spans="15:16" x14ac:dyDescent="0.3">
      <c r="O210" s="45"/>
      <c r="P210" s="46">
        <f t="shared" si="2"/>
        <v>1882</v>
      </c>
    </row>
    <row r="211" spans="15:16" x14ac:dyDescent="0.3">
      <c r="O211" s="45"/>
      <c r="P211" s="46">
        <f t="shared" si="2"/>
        <v>1881</v>
      </c>
    </row>
    <row r="212" spans="15:16" x14ac:dyDescent="0.3">
      <c r="O212" s="45"/>
      <c r="P212" s="46">
        <f t="shared" si="2"/>
        <v>1880</v>
      </c>
    </row>
    <row r="213" spans="15:16" x14ac:dyDescent="0.3">
      <c r="O213" s="45"/>
      <c r="P213" s="46">
        <f t="shared" si="2"/>
        <v>1879</v>
      </c>
    </row>
    <row r="214" spans="15:16" x14ac:dyDescent="0.3">
      <c r="O214" s="45"/>
      <c r="P214" s="46">
        <f t="shared" si="2"/>
        <v>1878</v>
      </c>
    </row>
    <row r="215" spans="15:16" x14ac:dyDescent="0.3">
      <c r="O215" s="45"/>
      <c r="P215" s="46">
        <f t="shared" si="2"/>
        <v>1877</v>
      </c>
    </row>
    <row r="216" spans="15:16" x14ac:dyDescent="0.3">
      <c r="O216" s="45"/>
      <c r="P216" s="46">
        <f t="shared" si="2"/>
        <v>1876</v>
      </c>
    </row>
    <row r="217" spans="15:16" x14ac:dyDescent="0.3">
      <c r="O217" s="45"/>
      <c r="P217" s="46">
        <f t="shared" si="2"/>
        <v>1875</v>
      </c>
    </row>
    <row r="218" spans="15:16" x14ac:dyDescent="0.3">
      <c r="O218" s="45"/>
      <c r="P218" s="46">
        <f t="shared" si="2"/>
        <v>1874</v>
      </c>
    </row>
    <row r="219" spans="15:16" x14ac:dyDescent="0.3">
      <c r="O219" s="45"/>
      <c r="P219" s="46">
        <f t="shared" si="2"/>
        <v>1873</v>
      </c>
    </row>
    <row r="220" spans="15:16" x14ac:dyDescent="0.3">
      <c r="O220" s="45"/>
      <c r="P220" s="46">
        <f t="shared" si="2"/>
        <v>1872</v>
      </c>
    </row>
    <row r="221" spans="15:16" x14ac:dyDescent="0.3">
      <c r="O221" s="45"/>
      <c r="P221" s="46">
        <f t="shared" si="2"/>
        <v>1871</v>
      </c>
    </row>
    <row r="222" spans="15:16" x14ac:dyDescent="0.3">
      <c r="O222" s="45"/>
      <c r="P222" s="46">
        <f t="shared" si="2"/>
        <v>1870</v>
      </c>
    </row>
    <row r="223" spans="15:16" x14ac:dyDescent="0.3">
      <c r="O223" s="45"/>
      <c r="P223" s="46">
        <f t="shared" si="2"/>
        <v>1869</v>
      </c>
    </row>
    <row r="224" spans="15:16" x14ac:dyDescent="0.3">
      <c r="O224" s="45"/>
      <c r="P224" s="46">
        <f t="shared" si="2"/>
        <v>1868</v>
      </c>
    </row>
    <row r="225" spans="15:16" x14ac:dyDescent="0.3">
      <c r="O225" s="45"/>
      <c r="P225" s="46">
        <f t="shared" si="2"/>
        <v>1867</v>
      </c>
    </row>
    <row r="226" spans="15:16" x14ac:dyDescent="0.3">
      <c r="O226" s="45"/>
      <c r="P226" s="46">
        <f t="shared" si="2"/>
        <v>1866</v>
      </c>
    </row>
    <row r="227" spans="15:16" x14ac:dyDescent="0.3">
      <c r="O227" s="45"/>
      <c r="P227" s="46">
        <f t="shared" si="2"/>
        <v>1865</v>
      </c>
    </row>
    <row r="228" spans="15:16" x14ac:dyDescent="0.3">
      <c r="O228" s="45"/>
      <c r="P228" s="46">
        <f t="shared" si="2"/>
        <v>1864</v>
      </c>
    </row>
    <row r="229" spans="15:16" x14ac:dyDescent="0.3">
      <c r="O229" s="45"/>
      <c r="P229" s="46">
        <f t="shared" si="2"/>
        <v>1863</v>
      </c>
    </row>
    <row r="230" spans="15:16" x14ac:dyDescent="0.3">
      <c r="O230" s="45"/>
      <c r="P230" s="46">
        <f t="shared" si="2"/>
        <v>1862</v>
      </c>
    </row>
    <row r="231" spans="15:16" x14ac:dyDescent="0.3">
      <c r="O231" s="45"/>
      <c r="P231" s="46">
        <f t="shared" si="2"/>
        <v>1861</v>
      </c>
    </row>
    <row r="232" spans="15:16" x14ac:dyDescent="0.3">
      <c r="O232" s="45"/>
      <c r="P232" s="46">
        <f t="shared" si="2"/>
        <v>1860</v>
      </c>
    </row>
    <row r="233" spans="15:16" x14ac:dyDescent="0.3">
      <c r="O233" s="45"/>
      <c r="P233" s="46">
        <f t="shared" si="2"/>
        <v>1859</v>
      </c>
    </row>
    <row r="234" spans="15:16" x14ac:dyDescent="0.3">
      <c r="O234" s="45"/>
      <c r="P234" s="46">
        <f t="shared" si="2"/>
        <v>1858</v>
      </c>
    </row>
    <row r="235" spans="15:16" x14ac:dyDescent="0.3">
      <c r="O235" s="45"/>
      <c r="P235" s="46">
        <f t="shared" si="2"/>
        <v>1857</v>
      </c>
    </row>
    <row r="236" spans="15:16" x14ac:dyDescent="0.3">
      <c r="O236" s="45"/>
      <c r="P236" s="46">
        <f t="shared" si="2"/>
        <v>1856</v>
      </c>
    </row>
    <row r="237" spans="15:16" x14ac:dyDescent="0.3">
      <c r="O237" s="45"/>
      <c r="P237" s="46">
        <f t="shared" si="2"/>
        <v>1855</v>
      </c>
    </row>
    <row r="238" spans="15:16" x14ac:dyDescent="0.3">
      <c r="O238" s="45"/>
      <c r="P238" s="46">
        <f t="shared" si="2"/>
        <v>1854</v>
      </c>
    </row>
    <row r="239" spans="15:16" x14ac:dyDescent="0.3">
      <c r="O239" s="45"/>
      <c r="P239" s="46">
        <f t="shared" si="2"/>
        <v>1853</v>
      </c>
    </row>
    <row r="240" spans="15:16" x14ac:dyDescent="0.3">
      <c r="O240" s="45"/>
      <c r="P240" s="46">
        <f t="shared" si="2"/>
        <v>1852</v>
      </c>
    </row>
    <row r="241" spans="15:16" x14ac:dyDescent="0.3">
      <c r="O241" s="45"/>
      <c r="P241" s="46">
        <f t="shared" si="2"/>
        <v>1851</v>
      </c>
    </row>
    <row r="242" spans="15:16" x14ac:dyDescent="0.3">
      <c r="O242" s="45"/>
      <c r="P242" s="46">
        <f t="shared" si="2"/>
        <v>1850</v>
      </c>
    </row>
    <row r="243" spans="15:16" x14ac:dyDescent="0.3">
      <c r="O243" s="45"/>
      <c r="P243" s="46">
        <f t="shared" si="2"/>
        <v>1849</v>
      </c>
    </row>
    <row r="244" spans="15:16" x14ac:dyDescent="0.3">
      <c r="O244" s="45"/>
      <c r="P244" s="46">
        <f t="shared" si="2"/>
        <v>1848</v>
      </c>
    </row>
  </sheetData>
  <mergeCells count="1">
    <mergeCell ref="B15:P15"/>
  </mergeCells>
  <dataValidations xWindow="810" yWindow="418" count="15">
    <dataValidation type="list" operator="greaterThanOrEqual" allowBlank="1" showInputMessage="1" showErrorMessage="1" prompt="Selezionare lo stato dal menù a tendina." sqref="F11:F13" xr:uid="{00000000-0002-0000-0400-00000B000000}">
      <formula1>$O$66:$O$71</formula1>
    </dataValidation>
    <dataValidation type="list" allowBlank="1" showInputMessage="1" showErrorMessage="1" sqref="E6:E13" xr:uid="{00000000-0002-0000-0400-000000000000}">
      <formula1>$P$75:$P$231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3" xr:uid="{00000000-0002-0000-0400-000001000000}">
      <formula1>$O$75:$O$76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3" xr:uid="{00000000-0002-0000-0400-000002000000}">
      <formula1>$O$75:$O$76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3" xr:uid="{00000000-0002-0000-0400-000003000000}">
      <formula1>$O$75:$O$76</formula1>
    </dataValidation>
    <dataValidation type="decimal" allowBlank="1" showInputMessage="1" showErrorMessage="1" error="Inserire valori tra 0 e 100%, con decimali" promptTitle="Campo numerico" prompt="Inserire valori comprensivi di decimali." sqref="I6:J13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3" xr:uid="{00000000-0002-0000-0400-000005000000}">
      <formula1>$O$75:$O$76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3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3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3" xr:uid="{00000000-0002-0000-0400-00000A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3" xr:uid="{00000000-0002-0000-0400-00000D000000}">
      <formula1>$O$75:$O$76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1:G13" xr:uid="{00000000-0002-0000-0400-00000E000000}">
      <formula1>$P$75:$P$231</formula1>
    </dataValidation>
    <dataValidation type="list" operator="greaterThanOrEqual" allowBlank="1" showInputMessage="1" showErrorMessage="1" prompt="Selezionare lo stato dal menù a tendina." sqref="F6:F10" xr:uid="{0DCC746B-4591-49E7-84C6-69D665D2117A}">
      <formula1>$Q$31:$Q$36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pageSetUpPr fitToPage="1"/>
  </sheetPr>
  <dimension ref="A1:N21"/>
  <sheetViews>
    <sheetView view="pageBreakPreview" zoomScale="80" zoomScaleNormal="100" zoomScaleSheetLayoutView="80" workbookViewId="0">
      <selection activeCell="V18" sqref="V18"/>
    </sheetView>
  </sheetViews>
  <sheetFormatPr defaultRowHeight="14.4" x14ac:dyDescent="0.3"/>
  <sheetData>
    <row r="1" spans="1:1" x14ac:dyDescent="0.3">
      <c r="A1" s="47" t="s">
        <v>7</v>
      </c>
    </row>
    <row r="2" spans="1:1" x14ac:dyDescent="0.3">
      <c r="A2" s="48" t="s">
        <v>61</v>
      </c>
    </row>
    <row r="21" spans="14:14" x14ac:dyDescent="0.3">
      <c r="N2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5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5643-3C52-425E-B5F5-650E77610553}">
  <sheetPr codeName="Foglio24">
    <pageSetUpPr fitToPage="1"/>
  </sheetPr>
  <dimension ref="A1:O74"/>
  <sheetViews>
    <sheetView showGridLines="0" view="pageBreakPreview" topLeftCell="A7" zoomScale="70" zoomScaleNormal="100" zoomScaleSheetLayoutView="70" workbookViewId="0">
      <selection activeCell="G31" sqref="G31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103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105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125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153</v>
      </c>
      <c r="D15" s="41"/>
      <c r="E15" s="41"/>
      <c r="F15" s="83" t="s">
        <v>70</v>
      </c>
      <c r="G15" s="87">
        <v>7561766</v>
      </c>
    </row>
    <row r="16" spans="1:12" ht="31.5" customHeight="1" x14ac:dyDescent="0.3">
      <c r="B16" s="83" t="s">
        <v>20</v>
      </c>
      <c r="C16" s="84">
        <v>4</v>
      </c>
      <c r="D16" s="41"/>
      <c r="E16" s="41"/>
      <c r="F16" s="83" t="s">
        <v>23</v>
      </c>
      <c r="G16" s="87">
        <v>95581</v>
      </c>
    </row>
    <row r="17" spans="2:7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41200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2020</v>
      </c>
      <c r="C22" s="92">
        <v>-954809</v>
      </c>
      <c r="D22" s="41"/>
      <c r="E22" s="41"/>
      <c r="F22" s="83">
        <v>2020</v>
      </c>
      <c r="G22" s="87">
        <f>24224918+207185</f>
        <v>24432103</v>
      </c>
    </row>
    <row r="23" spans="2:7" x14ac:dyDescent="0.3">
      <c r="B23" s="83">
        <v>2019</v>
      </c>
      <c r="C23" s="92">
        <v>876</v>
      </c>
      <c r="D23" s="41"/>
      <c r="E23" s="41"/>
      <c r="F23" s="83">
        <v>2019</v>
      </c>
      <c r="G23" s="87">
        <f>22862338+526575</f>
        <v>23388913</v>
      </c>
    </row>
    <row r="24" spans="2:7" x14ac:dyDescent="0.3">
      <c r="B24" s="83">
        <v>2018</v>
      </c>
      <c r="C24" s="92">
        <v>15227</v>
      </c>
      <c r="D24" s="41"/>
      <c r="E24" s="41"/>
      <c r="F24" s="83">
        <v>2018</v>
      </c>
      <c r="G24" s="87">
        <f>21765582+530792</f>
        <v>22296374</v>
      </c>
    </row>
    <row r="25" spans="2:7" x14ac:dyDescent="0.3">
      <c r="B25" s="83">
        <v>2017</v>
      </c>
      <c r="C25" s="92">
        <v>34067</v>
      </c>
      <c r="D25" s="41"/>
      <c r="E25" s="41"/>
      <c r="F25" s="83">
        <v>2017</v>
      </c>
      <c r="G25" s="87">
        <f>2715926+8354</f>
        <v>2724280</v>
      </c>
    </row>
    <row r="26" spans="2:7" x14ac:dyDescent="0.3">
      <c r="B26" s="83">
        <v>2016</v>
      </c>
      <c r="C26" s="92">
        <v>88340</v>
      </c>
      <c r="D26" s="41"/>
      <c r="E26" s="41"/>
      <c r="F26" s="83">
        <v>2016</v>
      </c>
      <c r="G26" s="87">
        <v>2450971</v>
      </c>
    </row>
    <row r="27" spans="2:7" x14ac:dyDescent="0.3">
      <c r="B27" s="83">
        <v>2015</v>
      </c>
      <c r="C27" s="92">
        <v>80063</v>
      </c>
      <c r="D27" s="41"/>
      <c r="E27" s="41"/>
      <c r="F27" s="83">
        <v>2015</v>
      </c>
      <c r="G27" s="87">
        <v>2491136</v>
      </c>
    </row>
    <row r="28" spans="2:7" x14ac:dyDescent="0.3">
      <c r="B28" s="83">
        <v>2014</v>
      </c>
      <c r="C28" s="92">
        <v>46229</v>
      </c>
      <c r="D28" s="41"/>
      <c r="E28" s="41"/>
      <c r="F28" s="83">
        <v>2014</v>
      </c>
      <c r="G28" s="87">
        <v>2082432</v>
      </c>
    </row>
    <row r="29" spans="2:7" x14ac:dyDescent="0.3">
      <c r="B29" s="83">
        <v>2013</v>
      </c>
      <c r="C29" s="92">
        <v>472</v>
      </c>
      <c r="D29" s="89"/>
      <c r="E29" s="90"/>
      <c r="F29" s="83">
        <v>2013</v>
      </c>
      <c r="G29" s="87">
        <v>87435</v>
      </c>
    </row>
    <row r="30" spans="2:7" ht="20.399999999999999" x14ac:dyDescent="0.3">
      <c r="B30" s="83">
        <v>2012</v>
      </c>
      <c r="C30" s="92">
        <v>0</v>
      </c>
      <c r="D30" s="41"/>
      <c r="E30" s="41"/>
      <c r="F30" s="83" t="s">
        <v>139</v>
      </c>
      <c r="G30" s="88">
        <f>AVERAGE(G22:G24)</f>
        <v>23372463.333333332</v>
      </c>
    </row>
    <row r="31" spans="2:7" x14ac:dyDescent="0.3">
      <c r="B31" s="83">
        <v>2011</v>
      </c>
      <c r="C31" s="92">
        <v>0</v>
      </c>
      <c r="D31" s="89"/>
      <c r="E31" s="91"/>
    </row>
    <row r="32" spans="2:7" ht="12.75" customHeight="1" x14ac:dyDescent="0.3">
      <c r="B32" s="74"/>
      <c r="C32" s="42"/>
      <c r="D32" s="64"/>
      <c r="E32" s="42"/>
    </row>
    <row r="33" spans="1:15" ht="13.8" x14ac:dyDescent="0.3">
      <c r="B33" s="80" t="s">
        <v>26</v>
      </c>
      <c r="C33" s="41"/>
      <c r="D33" s="41"/>
      <c r="E33" s="41"/>
    </row>
    <row r="34" spans="1:15" ht="10.050000000000001" customHeight="1" x14ac:dyDescent="0.3">
      <c r="B34" s="74"/>
      <c r="C34" s="42"/>
      <c r="D34" s="64"/>
      <c r="E34" s="42"/>
    </row>
    <row r="35" spans="1:15" ht="24" customHeight="1" x14ac:dyDescent="0.3">
      <c r="A35" s="82" t="s">
        <v>19</v>
      </c>
      <c r="B35" s="29" t="s">
        <v>27</v>
      </c>
      <c r="C35" s="29"/>
      <c r="D35" s="29"/>
      <c r="E35" s="29"/>
      <c r="I35" s="94"/>
    </row>
    <row r="36" spans="1:15" ht="12" customHeight="1" x14ac:dyDescent="0.3">
      <c r="B36" s="80"/>
      <c r="C36" s="42"/>
      <c r="D36" s="42"/>
      <c r="E36" s="42"/>
    </row>
    <row r="37" spans="1:15" ht="24" customHeight="1" x14ac:dyDescent="0.3">
      <c r="A37" s="82" t="s">
        <v>19</v>
      </c>
      <c r="B37" s="29" t="s">
        <v>30</v>
      </c>
      <c r="C37" s="29"/>
      <c r="D37" s="29"/>
      <c r="E37" s="29"/>
      <c r="F37" s="29"/>
      <c r="G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133" t="s">
        <v>67</v>
      </c>
      <c r="C39" s="133"/>
      <c r="D39" s="133"/>
      <c r="E39" s="133"/>
      <c r="F39" s="133"/>
      <c r="G39" s="133"/>
      <c r="I39" s="94"/>
    </row>
    <row r="40" spans="1:15" ht="12.75" customHeight="1" x14ac:dyDescent="0.3">
      <c r="B40" s="80"/>
      <c r="C40" s="42"/>
      <c r="D40" s="42"/>
      <c r="E40" s="42"/>
      <c r="O40" s="93"/>
    </row>
    <row r="41" spans="1:15" s="79" customFormat="1" x14ac:dyDescent="0.3">
      <c r="B41" s="86" t="s">
        <v>66</v>
      </c>
      <c r="C41" s="86"/>
      <c r="D41" s="86"/>
      <c r="E41" s="86"/>
    </row>
    <row r="42" spans="1:15" ht="104.25" customHeight="1" x14ac:dyDescent="0.3">
      <c r="B42" s="131"/>
      <c r="C42" s="131"/>
      <c r="D42" s="131"/>
      <c r="E42" s="131"/>
      <c r="F42" s="131"/>
      <c r="G42" s="131"/>
      <c r="H42" s="32"/>
    </row>
    <row r="43" spans="1:15" ht="13.8" x14ac:dyDescent="0.3">
      <c r="B43" s="80"/>
      <c r="C43" s="42"/>
      <c r="D43" s="42"/>
      <c r="E43" s="42"/>
    </row>
    <row r="44" spans="1:15" ht="24" customHeight="1" x14ac:dyDescent="0.3">
      <c r="A44" s="82" t="s">
        <v>19</v>
      </c>
      <c r="B44" s="101" t="s">
        <v>82</v>
      </c>
      <c r="C44" s="101"/>
      <c r="D44" s="101"/>
      <c r="E44" s="101"/>
      <c r="F44" s="101"/>
      <c r="G44" s="101"/>
      <c r="I44" s="94"/>
    </row>
    <row r="45" spans="1:15" ht="12" customHeight="1" x14ac:dyDescent="0.3">
      <c r="B45" s="74"/>
      <c r="C45" s="42"/>
      <c r="D45" s="42"/>
      <c r="E45" s="42"/>
    </row>
    <row r="46" spans="1:15" ht="24" customHeight="1" x14ac:dyDescent="0.3">
      <c r="A46" s="82" t="s">
        <v>19</v>
      </c>
      <c r="B46" s="133" t="s">
        <v>31</v>
      </c>
      <c r="C46" s="133"/>
      <c r="D46" s="133"/>
      <c r="E46" s="133"/>
      <c r="F46" s="133"/>
      <c r="G46" s="133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29" t="s">
        <v>29</v>
      </c>
      <c r="C48" s="29"/>
      <c r="D48" s="29"/>
      <c r="E48" s="29"/>
      <c r="F48" s="29"/>
      <c r="G48" s="29"/>
      <c r="I48" s="94"/>
    </row>
    <row r="49" spans="1:14" ht="12" customHeight="1" x14ac:dyDescent="0.3">
      <c r="B49" s="74"/>
      <c r="C49" s="42"/>
      <c r="D49" s="42"/>
      <c r="E49" s="42"/>
    </row>
    <row r="50" spans="1:14" ht="24" customHeight="1" x14ac:dyDescent="0.3">
      <c r="A50" s="82" t="s">
        <v>19</v>
      </c>
      <c r="B50" s="29" t="s">
        <v>28</v>
      </c>
      <c r="C50" s="29"/>
      <c r="D50" s="29"/>
      <c r="E50" s="29"/>
      <c r="F50" s="29"/>
      <c r="G50" s="29"/>
      <c r="I50" s="94"/>
    </row>
    <row r="51" spans="1:14" ht="13.8" x14ac:dyDescent="0.3">
      <c r="B51" s="80"/>
      <c r="C51" s="42"/>
      <c r="D51" s="42"/>
      <c r="E51" s="42"/>
    </row>
    <row r="52" spans="1:14" s="79" customFormat="1" x14ac:dyDescent="0.3">
      <c r="B52" s="86" t="s">
        <v>34</v>
      </c>
      <c r="C52" s="86"/>
      <c r="D52" s="86"/>
      <c r="E52" s="86"/>
    </row>
    <row r="53" spans="1:14" ht="104.25" customHeight="1" x14ac:dyDescent="0.3">
      <c r="B53" s="131"/>
      <c r="C53" s="131"/>
      <c r="D53" s="131"/>
      <c r="E53" s="131"/>
      <c r="F53" s="131"/>
      <c r="G53" s="131"/>
      <c r="H53" s="32"/>
    </row>
    <row r="54" spans="1:14" ht="10.050000000000001" customHeight="1" x14ac:dyDescent="0.3">
      <c r="B54" s="80"/>
      <c r="C54" s="42"/>
      <c r="D54" s="42"/>
      <c r="E54" s="42"/>
    </row>
    <row r="55" spans="1:14" s="79" customFormat="1" x14ac:dyDescent="0.3">
      <c r="B55" s="86" t="s">
        <v>32</v>
      </c>
      <c r="C55" s="86"/>
      <c r="D55" s="86"/>
      <c r="E55" s="86"/>
    </row>
    <row r="56" spans="1:14" ht="81.75" customHeight="1" x14ac:dyDescent="0.3">
      <c r="B56" s="131"/>
      <c r="C56" s="131"/>
      <c r="D56" s="131"/>
      <c r="E56" s="131"/>
      <c r="F56" s="131"/>
      <c r="G56" s="131"/>
      <c r="H56" s="32"/>
    </row>
    <row r="57" spans="1:14" ht="12" customHeight="1" x14ac:dyDescent="0.3">
      <c r="B57" s="80"/>
      <c r="C57" s="42"/>
      <c r="D57" s="42"/>
      <c r="E57" s="42"/>
    </row>
    <row r="58" spans="1:14" x14ac:dyDescent="0.3">
      <c r="B58" s="104" t="s">
        <v>76</v>
      </c>
    </row>
    <row r="59" spans="1:14" x14ac:dyDescent="0.3">
      <c r="B59" s="104" t="s">
        <v>77</v>
      </c>
    </row>
    <row r="60" spans="1:14" x14ac:dyDescent="0.3">
      <c r="B60" s="104" t="s">
        <v>78</v>
      </c>
    </row>
    <row r="61" spans="1:14" x14ac:dyDescent="0.3">
      <c r="B61" s="105" t="s">
        <v>75</v>
      </c>
    </row>
    <row r="62" spans="1:14" x14ac:dyDescent="0.3">
      <c r="B62" s="104" t="s">
        <v>80</v>
      </c>
    </row>
    <row r="63" spans="1:14" x14ac:dyDescent="0.3">
      <c r="B63" s="104" t="s">
        <v>72</v>
      </c>
    </row>
    <row r="64" spans="1:14" ht="14.4" x14ac:dyDescent="0.3">
      <c r="B64" s="104" t="s">
        <v>73</v>
      </c>
      <c r="N64" s="81"/>
    </row>
    <row r="65" spans="2:14" ht="14.4" x14ac:dyDescent="0.3">
      <c r="B65" s="104" t="s">
        <v>74</v>
      </c>
      <c r="N65" s="81"/>
    </row>
    <row r="66" spans="2:14" ht="14.4" x14ac:dyDescent="0.3">
      <c r="N66" s="81"/>
    </row>
    <row r="74" spans="2:14" x14ac:dyDescent="0.3">
      <c r="B74" s="33"/>
    </row>
  </sheetData>
  <mergeCells count="13">
    <mergeCell ref="B56:G56"/>
    <mergeCell ref="B21:C21"/>
    <mergeCell ref="F21:G21"/>
    <mergeCell ref="B39:G39"/>
    <mergeCell ref="B42:G42"/>
    <mergeCell ref="B46:G46"/>
    <mergeCell ref="B53:G53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957B3516-E4A7-40B1-A649-0D438B80259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DE8BA8C5-048D-4881-81BC-8BFD70E5575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E3B54F39-8E51-4C01-BD78-EC618E07462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EF81292-5A79-4ECE-8BE5-0753F175F5A1}">
      <formula1>0</formula1>
    </dataValidation>
    <dataValidation type="decimal" operator="greaterThanOrEqual" allowBlank="1" showInputMessage="1" showErrorMessage="1" sqref="G18 G30" xr:uid="{11B85869-41F7-44B8-945D-AAC9BD18C7E0}">
      <formula1>0</formula1>
    </dataValidation>
    <dataValidation type="decimal" allowBlank="1" showInputMessage="1" showErrorMessage="1" promptTitle="Campo numerico" prompt="Importi in euro" sqref="G22:G29 G16:G17" xr:uid="{F2313A31-D225-413E-BD32-05725AF9B0CA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726BA71D-6654-4CF5-81B1-457814CDD4A6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1" xr:uid="{1A18BA82-9B33-42F9-9363-05076060ECD1}">
      <formula1>-1E+32</formula1>
      <formula2>1E+32</formula2>
    </dataValidation>
    <dataValidation type="list" allowBlank="1" showInputMessage="1" showErrorMessage="1" prompt="Selezionare dal menù a tendina" sqref="E9:F9" xr:uid="{8D6A353A-DC70-4BA4-A1D5-3F45633E7B67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13572F98-F966-4380-B386-5168B308F91B}"/>
    <dataValidation allowBlank="1" showInputMessage="1" showErrorMessage="1" promptTitle="Campo testo:" prompt="Inserire uno dei progressivi già indicati nelle schede di ricognizione (02.01; 02.02)" sqref="E5:F5" xr:uid="{493C0C16-06F2-49A8-8584-680D76E0BE58}"/>
    <dataValidation allowBlank="1" showInputMessage="1" showErrorMessage="1" promptTitle="Campo descrittivo:" prompt="Inserire la ragione socialecome indicata nelle schede di ricognizione (02.01; 02.02)." sqref="E7:F7" xr:uid="{AA909D72-E894-408C-BADE-C91A91A1FB6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DDFD-57F1-4562-B66D-FCB185229D5D}">
  <sheetPr codeName="Foglio25">
    <pageSetUpPr fitToPage="1"/>
  </sheetPr>
  <dimension ref="A1:O74"/>
  <sheetViews>
    <sheetView showGridLines="0" view="pageBreakPreview" topLeftCell="A7" zoomScale="70" zoomScaleNormal="100" zoomScaleSheetLayoutView="70" workbookViewId="0">
      <selection activeCell="G31" sqref="G31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118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126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113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127.4</v>
      </c>
      <c r="D15" s="41"/>
      <c r="E15" s="41"/>
      <c r="F15" s="83" t="s">
        <v>70</v>
      </c>
      <c r="G15" s="87">
        <v>7026855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70560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23756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2020</v>
      </c>
      <c r="C22" s="92">
        <v>3547554</v>
      </c>
      <c r="D22" s="64"/>
      <c r="E22" s="42"/>
      <c r="F22" s="83">
        <v>2020</v>
      </c>
      <c r="G22" s="87">
        <f>73301247+2652470</f>
        <v>75953717</v>
      </c>
    </row>
    <row r="23" spans="2:7" ht="12.75" customHeight="1" x14ac:dyDescent="0.3">
      <c r="B23" s="83">
        <v>2019</v>
      </c>
      <c r="C23" s="92">
        <v>1416439</v>
      </c>
      <c r="D23" s="64"/>
      <c r="E23" s="42"/>
      <c r="F23" s="83">
        <v>2019</v>
      </c>
      <c r="G23" s="87">
        <f>69648606+3622389</f>
        <v>73270995</v>
      </c>
    </row>
    <row r="24" spans="2:7" ht="12.75" customHeight="1" x14ac:dyDescent="0.3">
      <c r="B24" s="83">
        <v>2018</v>
      </c>
      <c r="C24" s="92">
        <v>2198602</v>
      </c>
      <c r="D24" s="64"/>
      <c r="E24" s="42"/>
      <c r="F24" s="83">
        <v>2018</v>
      </c>
      <c r="G24" s="87">
        <f>68773642+2841383</f>
        <v>71615025</v>
      </c>
    </row>
    <row r="25" spans="2:7" x14ac:dyDescent="0.3">
      <c r="B25" s="83">
        <v>2017</v>
      </c>
      <c r="C25" s="92">
        <v>4054336</v>
      </c>
      <c r="D25" s="41"/>
      <c r="E25" s="41"/>
      <c r="F25" s="83">
        <v>2017</v>
      </c>
      <c r="G25" s="87">
        <f>69783275+2986541</f>
        <v>72769816</v>
      </c>
    </row>
    <row r="26" spans="2:7" x14ac:dyDescent="0.3">
      <c r="B26" s="83">
        <v>2016</v>
      </c>
      <c r="C26" s="92">
        <v>1043877</v>
      </c>
      <c r="D26" s="41"/>
      <c r="E26" s="41"/>
      <c r="F26" s="83">
        <v>2016</v>
      </c>
      <c r="G26" s="87">
        <f>67089768+1918074</f>
        <v>69007842</v>
      </c>
    </row>
    <row r="27" spans="2:7" x14ac:dyDescent="0.3">
      <c r="B27" s="83">
        <v>2015</v>
      </c>
      <c r="C27" s="92">
        <v>720045</v>
      </c>
      <c r="D27" s="41"/>
      <c r="E27" s="41"/>
      <c r="F27" s="83">
        <v>2015</v>
      </c>
      <c r="G27" s="87">
        <v>67662949</v>
      </c>
    </row>
    <row r="28" spans="2:7" x14ac:dyDescent="0.3">
      <c r="B28" s="83">
        <v>2014</v>
      </c>
      <c r="C28" s="92">
        <v>693824</v>
      </c>
      <c r="D28" s="41"/>
      <c r="E28" s="41"/>
      <c r="F28" s="83">
        <v>2014</v>
      </c>
      <c r="G28" s="87">
        <v>59456367</v>
      </c>
    </row>
    <row r="29" spans="2:7" x14ac:dyDescent="0.3">
      <c r="B29" s="83">
        <v>2013</v>
      </c>
      <c r="C29" s="92">
        <v>650459</v>
      </c>
      <c r="D29" s="89"/>
      <c r="E29" s="90"/>
      <c r="F29" s="83">
        <v>2013</v>
      </c>
      <c r="G29" s="87">
        <v>19972035</v>
      </c>
    </row>
    <row r="30" spans="2:7" ht="20.399999999999999" x14ac:dyDescent="0.3">
      <c r="B30" s="83">
        <v>2012</v>
      </c>
      <c r="C30" s="92">
        <v>1065933</v>
      </c>
      <c r="D30" s="41"/>
      <c r="E30" s="41"/>
      <c r="F30" s="83" t="s">
        <v>139</v>
      </c>
      <c r="G30" s="88">
        <f>AVERAGE(G22:G24)</f>
        <v>73613245.666666672</v>
      </c>
    </row>
    <row r="31" spans="2:7" x14ac:dyDescent="0.3">
      <c r="B31" s="83">
        <v>2011</v>
      </c>
      <c r="C31" s="92">
        <v>1164239</v>
      </c>
      <c r="D31" s="89"/>
      <c r="E31" s="91"/>
    </row>
    <row r="32" spans="2:7" ht="12.75" customHeight="1" x14ac:dyDescent="0.3">
      <c r="B32" s="74"/>
      <c r="C32" s="42"/>
      <c r="D32" s="64"/>
      <c r="E32" s="42"/>
    </row>
    <row r="33" spans="1:15" ht="13.8" x14ac:dyDescent="0.3">
      <c r="B33" s="80" t="s">
        <v>26</v>
      </c>
      <c r="C33" s="41"/>
      <c r="D33" s="41"/>
      <c r="E33" s="41"/>
    </row>
    <row r="34" spans="1:15" ht="10.050000000000001" customHeight="1" x14ac:dyDescent="0.3">
      <c r="B34" s="74"/>
      <c r="C34" s="42"/>
      <c r="D34" s="64"/>
      <c r="E34" s="42"/>
    </row>
    <row r="35" spans="1:15" ht="24" customHeight="1" x14ac:dyDescent="0.3">
      <c r="A35" s="82" t="s">
        <v>19</v>
      </c>
      <c r="B35" s="29" t="s">
        <v>27</v>
      </c>
      <c r="C35" s="29"/>
      <c r="D35" s="29"/>
      <c r="E35" s="29"/>
      <c r="I35" s="94"/>
    </row>
    <row r="36" spans="1:15" ht="12" customHeight="1" x14ac:dyDescent="0.3">
      <c r="B36" s="80"/>
      <c r="C36" s="42"/>
      <c r="D36" s="42"/>
      <c r="E36" s="42"/>
    </row>
    <row r="37" spans="1:15" ht="24" customHeight="1" x14ac:dyDescent="0.3">
      <c r="A37" s="82" t="s">
        <v>19</v>
      </c>
      <c r="B37" s="29" t="s">
        <v>30</v>
      </c>
      <c r="C37" s="29"/>
      <c r="D37" s="29"/>
      <c r="E37" s="29"/>
      <c r="F37" s="29"/>
      <c r="G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133" t="s">
        <v>67</v>
      </c>
      <c r="C39" s="133"/>
      <c r="D39" s="133"/>
      <c r="E39" s="133"/>
      <c r="F39" s="133"/>
      <c r="G39" s="133"/>
      <c r="I39" s="94"/>
    </row>
    <row r="40" spans="1:15" ht="12.75" customHeight="1" x14ac:dyDescent="0.3">
      <c r="B40" s="80"/>
      <c r="C40" s="42"/>
      <c r="D40" s="42"/>
      <c r="E40" s="42"/>
      <c r="O40" s="93"/>
    </row>
    <row r="41" spans="1:15" s="79" customFormat="1" x14ac:dyDescent="0.3">
      <c r="B41" s="86" t="s">
        <v>66</v>
      </c>
      <c r="C41" s="86"/>
      <c r="D41" s="86"/>
      <c r="E41" s="86"/>
    </row>
    <row r="42" spans="1:15" ht="104.25" customHeight="1" x14ac:dyDescent="0.3">
      <c r="B42" s="131"/>
      <c r="C42" s="131"/>
      <c r="D42" s="131"/>
      <c r="E42" s="131"/>
      <c r="F42" s="131"/>
      <c r="G42" s="131"/>
      <c r="H42" s="32"/>
    </row>
    <row r="43" spans="1:15" ht="13.8" x14ac:dyDescent="0.3">
      <c r="B43" s="80"/>
      <c r="C43" s="42"/>
      <c r="D43" s="42"/>
      <c r="E43" s="42"/>
    </row>
    <row r="44" spans="1:15" ht="24" customHeight="1" x14ac:dyDescent="0.3">
      <c r="A44" s="82" t="s">
        <v>19</v>
      </c>
      <c r="B44" s="101" t="s">
        <v>82</v>
      </c>
      <c r="C44" s="101"/>
      <c r="D44" s="101"/>
      <c r="E44" s="101"/>
      <c r="F44" s="101"/>
      <c r="G44" s="101"/>
      <c r="I44" s="94"/>
    </row>
    <row r="45" spans="1:15" ht="12" customHeight="1" x14ac:dyDescent="0.3">
      <c r="B45" s="74"/>
      <c r="C45" s="42"/>
      <c r="D45" s="42"/>
      <c r="E45" s="42"/>
    </row>
    <row r="46" spans="1:15" ht="24" customHeight="1" x14ac:dyDescent="0.3">
      <c r="A46" s="82" t="s">
        <v>19</v>
      </c>
      <c r="B46" s="133" t="s">
        <v>31</v>
      </c>
      <c r="C46" s="133"/>
      <c r="D46" s="133"/>
      <c r="E46" s="133"/>
      <c r="F46" s="133"/>
      <c r="G46" s="133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29" t="s">
        <v>29</v>
      </c>
      <c r="C48" s="29"/>
      <c r="D48" s="29"/>
      <c r="E48" s="29"/>
      <c r="F48" s="29"/>
      <c r="G48" s="29"/>
      <c r="I48" s="94"/>
    </row>
    <row r="49" spans="1:14" ht="12" customHeight="1" x14ac:dyDescent="0.3">
      <c r="B49" s="74"/>
      <c r="C49" s="42"/>
      <c r="D49" s="42"/>
      <c r="E49" s="42"/>
    </row>
    <row r="50" spans="1:14" ht="24" customHeight="1" x14ac:dyDescent="0.3">
      <c r="A50" s="82" t="s">
        <v>19</v>
      </c>
      <c r="B50" s="29" t="s">
        <v>28</v>
      </c>
      <c r="C50" s="29"/>
      <c r="D50" s="29"/>
      <c r="E50" s="29"/>
      <c r="F50" s="29"/>
      <c r="G50" s="29"/>
      <c r="I50" s="94"/>
    </row>
    <row r="51" spans="1:14" ht="13.8" x14ac:dyDescent="0.3">
      <c r="B51" s="80"/>
      <c r="C51" s="42"/>
      <c r="D51" s="42"/>
      <c r="E51" s="42"/>
    </row>
    <row r="52" spans="1:14" s="79" customFormat="1" x14ac:dyDescent="0.3">
      <c r="B52" s="86" t="s">
        <v>34</v>
      </c>
      <c r="C52" s="86"/>
      <c r="D52" s="86"/>
      <c r="E52" s="86"/>
    </row>
    <row r="53" spans="1:14" ht="104.25" customHeight="1" x14ac:dyDescent="0.3">
      <c r="B53" s="131"/>
      <c r="C53" s="131"/>
      <c r="D53" s="131"/>
      <c r="E53" s="131"/>
      <c r="F53" s="131"/>
      <c r="G53" s="131"/>
      <c r="H53" s="32"/>
    </row>
    <row r="54" spans="1:14" ht="10.050000000000001" customHeight="1" x14ac:dyDescent="0.3">
      <c r="B54" s="80"/>
      <c r="C54" s="42"/>
      <c r="D54" s="42"/>
      <c r="E54" s="42"/>
    </row>
    <row r="55" spans="1:14" s="79" customFormat="1" x14ac:dyDescent="0.3">
      <c r="B55" s="86" t="s">
        <v>32</v>
      </c>
      <c r="C55" s="86"/>
      <c r="D55" s="86"/>
      <c r="E55" s="86"/>
    </row>
    <row r="56" spans="1:14" ht="81.75" customHeight="1" x14ac:dyDescent="0.3">
      <c r="B56" s="131"/>
      <c r="C56" s="131"/>
      <c r="D56" s="131"/>
      <c r="E56" s="131"/>
      <c r="F56" s="131"/>
      <c r="G56" s="131"/>
      <c r="H56" s="32"/>
    </row>
    <row r="57" spans="1:14" ht="12" customHeight="1" x14ac:dyDescent="0.3">
      <c r="B57" s="80"/>
      <c r="C57" s="42"/>
      <c r="D57" s="42"/>
      <c r="E57" s="42"/>
    </row>
    <row r="58" spans="1:14" x14ac:dyDescent="0.3">
      <c r="B58" s="104" t="s">
        <v>76</v>
      </c>
    </row>
    <row r="59" spans="1:14" x14ac:dyDescent="0.3">
      <c r="B59" s="104" t="s">
        <v>77</v>
      </c>
    </row>
    <row r="60" spans="1:14" x14ac:dyDescent="0.3">
      <c r="B60" s="104" t="s">
        <v>78</v>
      </c>
    </row>
    <row r="61" spans="1:14" x14ac:dyDescent="0.3">
      <c r="B61" s="105" t="s">
        <v>75</v>
      </c>
    </row>
    <row r="62" spans="1:14" x14ac:dyDescent="0.3">
      <c r="B62" s="104" t="s">
        <v>80</v>
      </c>
    </row>
    <row r="63" spans="1:14" x14ac:dyDescent="0.3">
      <c r="B63" s="104" t="s">
        <v>72</v>
      </c>
    </row>
    <row r="64" spans="1:14" ht="14.4" x14ac:dyDescent="0.3">
      <c r="B64" s="104" t="s">
        <v>73</v>
      </c>
      <c r="N64" s="81"/>
    </row>
    <row r="65" spans="2:14" ht="14.4" x14ac:dyDescent="0.3">
      <c r="B65" s="104" t="s">
        <v>74</v>
      </c>
      <c r="N65" s="81"/>
    </row>
    <row r="66" spans="2:14" ht="14.4" x14ac:dyDescent="0.3">
      <c r="N66" s="81"/>
    </row>
    <row r="74" spans="2:14" x14ac:dyDescent="0.3">
      <c r="B74" s="33"/>
    </row>
  </sheetData>
  <mergeCells count="13">
    <mergeCell ref="B56:G56"/>
    <mergeCell ref="B21:C21"/>
    <mergeCell ref="F21:G21"/>
    <mergeCell ref="B39:G39"/>
    <mergeCell ref="B42:G42"/>
    <mergeCell ref="B46:G46"/>
    <mergeCell ref="B53:G53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4BD088CD-C877-4DD9-B0A6-C9E65C03D21E}"/>
    <dataValidation allowBlank="1" showInputMessage="1" showErrorMessage="1" promptTitle="Campo testo:" prompt="Inserire uno dei progressivi già indicati nelle schede di ricognizione (02.01; 02.02)" sqref="E5:F5" xr:uid="{36D959C7-CC96-44F1-B455-78C5215F2895}"/>
    <dataValidation allowBlank="1" showInputMessage="1" showErrorMessage="1" promptTitle="Campo descrittivo:" prompt="Inserire l'attività svolta come indicata nelle schede di ricognizione (02.01; 02.02)" sqref="E11:F11" xr:uid="{78869D13-7A2F-41D5-8E54-30D9B26C3211}"/>
    <dataValidation type="list" allowBlank="1" showInputMessage="1" showErrorMessage="1" prompt="Selezionare dal menù a tendina" sqref="E9:F9" xr:uid="{F0AB6C01-7370-4066-992F-950C5930AE67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5:C31" xr:uid="{275856B3-53EB-487F-B915-03946D92129D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7CA9560D-7B5A-42FD-97CD-A1CCEE8519BF}">
      <formula1>0</formula1>
      <formula2>1E+32</formula2>
    </dataValidation>
    <dataValidation type="decimal" allowBlank="1" showInputMessage="1" showErrorMessage="1" promptTitle="Campo numerico" prompt="Importi in euro" sqref="G25:G29 G16:G17" xr:uid="{3252BCE3-EEED-4673-8974-DA9CE5EAFCA2}">
      <formula1>0</formula1>
      <formula2>1E+32</formula2>
    </dataValidation>
    <dataValidation type="decimal" operator="greaterThanOrEqual" allowBlank="1" showInputMessage="1" showErrorMessage="1" sqref="G18 G30" xr:uid="{2EA69A51-DA29-4368-9744-96CD953EFF6B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2D9F5B6A-2761-47DB-B142-5DFC69200BD1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796B4A0-36F7-4661-BE13-92757FD882A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CBBD66-28AF-4C72-AF14-C3597D44E1FE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0216447-6536-4CE2-94FC-3478FE5BF4C2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4803-9AA1-459E-A6EB-146FA1D2E422}">
  <sheetPr codeName="Foglio26">
    <pageSetUpPr fitToPage="1"/>
  </sheetPr>
  <dimension ref="A1:O74"/>
  <sheetViews>
    <sheetView showGridLines="0" view="pageBreakPreview" zoomScale="70" zoomScaleNormal="100" zoomScaleSheetLayoutView="70" workbookViewId="0">
      <selection activeCell="D19" sqref="D19:E19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131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141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127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0</v>
      </c>
      <c r="D15" s="41"/>
      <c r="E15" s="41"/>
      <c r="F15" s="83" t="s">
        <v>70</v>
      </c>
      <c r="G15" s="87">
        <v>0</v>
      </c>
    </row>
    <row r="16" spans="1:12" ht="31.5" customHeight="1" x14ac:dyDescent="0.3">
      <c r="B16" s="83" t="s">
        <v>20</v>
      </c>
      <c r="C16" s="84">
        <v>0</v>
      </c>
      <c r="D16" s="41"/>
      <c r="E16" s="41"/>
      <c r="F16" s="83" t="s">
        <v>23</v>
      </c>
      <c r="G16" s="87">
        <v>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2:7" ht="31.5" customHeight="1" x14ac:dyDescent="0.3">
      <c r="B18" s="83" t="s">
        <v>22</v>
      </c>
      <c r="C18" s="84">
        <v>0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2020</v>
      </c>
      <c r="C22" s="92">
        <v>-28953</v>
      </c>
      <c r="D22" s="64"/>
      <c r="E22" s="42"/>
      <c r="F22" s="83">
        <v>2020</v>
      </c>
      <c r="G22" s="87">
        <v>22875</v>
      </c>
    </row>
    <row r="23" spans="2:7" ht="12.75" customHeight="1" x14ac:dyDescent="0.3">
      <c r="B23" s="83">
        <v>2019</v>
      </c>
      <c r="C23" s="92">
        <v>-16951</v>
      </c>
      <c r="D23" s="64"/>
      <c r="E23" s="42"/>
      <c r="F23" s="83">
        <v>2019</v>
      </c>
      <c r="G23" s="87">
        <v>4965</v>
      </c>
    </row>
    <row r="24" spans="2:7" x14ac:dyDescent="0.3">
      <c r="B24" s="83">
        <v>2018</v>
      </c>
      <c r="C24" s="92">
        <v>-165856</v>
      </c>
      <c r="D24" s="41"/>
      <c r="E24" s="41"/>
      <c r="F24" s="83">
        <v>2018</v>
      </c>
      <c r="G24" s="87">
        <f>319048+29092</f>
        <v>348140</v>
      </c>
    </row>
    <row r="25" spans="2:7" x14ac:dyDescent="0.3">
      <c r="B25" s="83">
        <v>2017</v>
      </c>
      <c r="C25" s="92">
        <v>-10435</v>
      </c>
      <c r="D25" s="41"/>
      <c r="E25" s="41"/>
      <c r="F25" s="83">
        <v>2017</v>
      </c>
      <c r="G25" s="87">
        <v>571330</v>
      </c>
    </row>
    <row r="26" spans="2:7" x14ac:dyDescent="0.3">
      <c r="B26" s="83">
        <v>2016</v>
      </c>
      <c r="C26" s="92">
        <v>2105</v>
      </c>
      <c r="D26" s="41"/>
      <c r="E26" s="41"/>
      <c r="F26" s="83">
        <v>2016</v>
      </c>
      <c r="G26" s="87">
        <v>508100</v>
      </c>
    </row>
    <row r="27" spans="2:7" x14ac:dyDescent="0.3">
      <c r="B27" s="83">
        <v>2015</v>
      </c>
      <c r="C27" s="92">
        <v>3111</v>
      </c>
      <c r="D27" s="41"/>
      <c r="E27" s="41"/>
      <c r="F27" s="83">
        <v>2015</v>
      </c>
      <c r="G27" s="87">
        <v>425768</v>
      </c>
    </row>
    <row r="28" spans="2:7" x14ac:dyDescent="0.3">
      <c r="B28" s="83">
        <v>2014</v>
      </c>
      <c r="C28" s="92">
        <v>1170</v>
      </c>
      <c r="D28" s="41"/>
      <c r="E28" s="41"/>
      <c r="F28" s="83">
        <v>2014</v>
      </c>
      <c r="G28" s="87">
        <v>496267</v>
      </c>
    </row>
    <row r="29" spans="2:7" x14ac:dyDescent="0.3">
      <c r="B29" s="83">
        <v>2013</v>
      </c>
      <c r="C29" s="92">
        <v>1268</v>
      </c>
      <c r="D29" s="89"/>
      <c r="E29" s="90"/>
      <c r="F29" s="83">
        <v>2013</v>
      </c>
      <c r="G29" s="87">
        <v>614408</v>
      </c>
    </row>
    <row r="30" spans="2:7" ht="20.399999999999999" x14ac:dyDescent="0.3">
      <c r="B30" s="83">
        <v>2012</v>
      </c>
      <c r="C30" s="92">
        <v>-8837</v>
      </c>
      <c r="D30" s="41"/>
      <c r="E30" s="41"/>
      <c r="F30" s="83" t="s">
        <v>139</v>
      </c>
      <c r="G30" s="88">
        <f>AVERAGE(G22:G24)</f>
        <v>125326.66666666667</v>
      </c>
    </row>
    <row r="31" spans="2:7" x14ac:dyDescent="0.3">
      <c r="B31" s="83">
        <v>2011</v>
      </c>
      <c r="C31" s="92">
        <v>718</v>
      </c>
      <c r="D31" s="89"/>
      <c r="E31" s="91"/>
    </row>
    <row r="32" spans="2:7" ht="12.75" customHeight="1" x14ac:dyDescent="0.3">
      <c r="B32" s="74"/>
      <c r="C32" s="42"/>
      <c r="D32" s="64"/>
      <c r="E32" s="42"/>
    </row>
    <row r="33" spans="1:15" ht="13.8" x14ac:dyDescent="0.3">
      <c r="B33" s="80" t="s">
        <v>26</v>
      </c>
      <c r="C33" s="41"/>
      <c r="D33" s="41"/>
      <c r="E33" s="41"/>
    </row>
    <row r="34" spans="1:15" ht="10.050000000000001" customHeight="1" x14ac:dyDescent="0.3">
      <c r="B34" s="74"/>
      <c r="C34" s="42"/>
      <c r="D34" s="64"/>
      <c r="E34" s="42"/>
    </row>
    <row r="35" spans="1:15" ht="24" customHeight="1" x14ac:dyDescent="0.3">
      <c r="A35" s="82" t="s">
        <v>19</v>
      </c>
      <c r="B35" s="29" t="s">
        <v>27</v>
      </c>
      <c r="C35" s="29"/>
      <c r="D35" s="29"/>
      <c r="E35" s="29"/>
      <c r="I35" s="94"/>
    </row>
    <row r="36" spans="1:15" ht="12" customHeight="1" x14ac:dyDescent="0.3">
      <c r="B36" s="80"/>
      <c r="C36" s="42"/>
      <c r="D36" s="42"/>
      <c r="E36" s="42"/>
    </row>
    <row r="37" spans="1:15" ht="24" customHeight="1" x14ac:dyDescent="0.3">
      <c r="A37" s="82" t="s">
        <v>19</v>
      </c>
      <c r="B37" s="29" t="s">
        <v>30</v>
      </c>
      <c r="C37" s="29"/>
      <c r="D37" s="29"/>
      <c r="E37" s="29"/>
      <c r="F37" s="29"/>
      <c r="G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133" t="s">
        <v>67</v>
      </c>
      <c r="C39" s="133"/>
      <c r="D39" s="133"/>
      <c r="E39" s="133"/>
      <c r="F39" s="133"/>
      <c r="G39" s="133"/>
      <c r="I39" s="94"/>
    </row>
    <row r="40" spans="1:15" ht="12.75" customHeight="1" x14ac:dyDescent="0.3">
      <c r="B40" s="80"/>
      <c r="C40" s="42"/>
      <c r="D40" s="42"/>
      <c r="E40" s="42"/>
      <c r="O40" s="93"/>
    </row>
    <row r="41" spans="1:15" s="79" customFormat="1" x14ac:dyDescent="0.3">
      <c r="B41" s="86" t="s">
        <v>66</v>
      </c>
      <c r="C41" s="86"/>
      <c r="D41" s="86"/>
      <c r="E41" s="86"/>
    </row>
    <row r="42" spans="1:15" ht="104.25" customHeight="1" x14ac:dyDescent="0.3">
      <c r="B42" s="131"/>
      <c r="C42" s="131"/>
      <c r="D42" s="131"/>
      <c r="E42" s="131"/>
      <c r="F42" s="131"/>
      <c r="G42" s="131"/>
      <c r="H42" s="32"/>
    </row>
    <row r="43" spans="1:15" ht="13.8" x14ac:dyDescent="0.3">
      <c r="B43" s="80"/>
      <c r="C43" s="42"/>
      <c r="D43" s="42"/>
      <c r="E43" s="42"/>
    </row>
    <row r="44" spans="1:15" ht="24" customHeight="1" x14ac:dyDescent="0.3">
      <c r="A44" s="82" t="s">
        <v>19</v>
      </c>
      <c r="B44" s="101" t="s">
        <v>82</v>
      </c>
      <c r="C44" s="101"/>
      <c r="D44" s="101"/>
      <c r="E44" s="101"/>
      <c r="F44" s="101"/>
      <c r="G44" s="101"/>
      <c r="I44" s="94"/>
    </row>
    <row r="45" spans="1:15" ht="12" customHeight="1" x14ac:dyDescent="0.3">
      <c r="B45" s="74"/>
      <c r="C45" s="42"/>
      <c r="D45" s="42"/>
      <c r="E45" s="42"/>
    </row>
    <row r="46" spans="1:15" ht="24" customHeight="1" x14ac:dyDescent="0.3">
      <c r="A46" s="82" t="s">
        <v>19</v>
      </c>
      <c r="B46" s="133" t="s">
        <v>31</v>
      </c>
      <c r="C46" s="133"/>
      <c r="D46" s="133"/>
      <c r="E46" s="133"/>
      <c r="F46" s="133"/>
      <c r="G46" s="133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29" t="s">
        <v>29</v>
      </c>
      <c r="C48" s="29"/>
      <c r="D48" s="29"/>
      <c r="E48" s="29"/>
      <c r="F48" s="29"/>
      <c r="G48" s="29"/>
      <c r="I48" s="94"/>
    </row>
    <row r="49" spans="1:14" ht="12" customHeight="1" x14ac:dyDescent="0.3">
      <c r="B49" s="74"/>
      <c r="C49" s="42"/>
      <c r="D49" s="42"/>
      <c r="E49" s="42"/>
    </row>
    <row r="50" spans="1:14" ht="24" customHeight="1" x14ac:dyDescent="0.3">
      <c r="A50" s="82" t="s">
        <v>19</v>
      </c>
      <c r="B50" s="29" t="s">
        <v>28</v>
      </c>
      <c r="C50" s="29"/>
      <c r="D50" s="29"/>
      <c r="E50" s="29"/>
      <c r="F50" s="29"/>
      <c r="G50" s="29"/>
      <c r="I50" s="94"/>
    </row>
    <row r="51" spans="1:14" ht="13.8" x14ac:dyDescent="0.3">
      <c r="B51" s="80"/>
      <c r="C51" s="42"/>
      <c r="D51" s="42"/>
      <c r="E51" s="42"/>
    </row>
    <row r="52" spans="1:14" s="79" customFormat="1" x14ac:dyDescent="0.3">
      <c r="B52" s="86" t="s">
        <v>34</v>
      </c>
      <c r="C52" s="86"/>
      <c r="D52" s="86"/>
      <c r="E52" s="86"/>
    </row>
    <row r="53" spans="1:14" ht="104.25" customHeight="1" x14ac:dyDescent="0.3">
      <c r="B53" s="131"/>
      <c r="C53" s="131"/>
      <c r="D53" s="131"/>
      <c r="E53" s="131"/>
      <c r="F53" s="131"/>
      <c r="G53" s="131"/>
      <c r="H53" s="32"/>
    </row>
    <row r="54" spans="1:14" ht="10.050000000000001" customHeight="1" x14ac:dyDescent="0.3">
      <c r="B54" s="80"/>
      <c r="C54" s="42"/>
      <c r="D54" s="42"/>
      <c r="E54" s="42"/>
    </row>
    <row r="55" spans="1:14" s="79" customFormat="1" x14ac:dyDescent="0.3">
      <c r="B55" s="86" t="s">
        <v>32</v>
      </c>
      <c r="C55" s="86"/>
      <c r="D55" s="86"/>
      <c r="E55" s="86"/>
    </row>
    <row r="56" spans="1:14" ht="81.75" customHeight="1" x14ac:dyDescent="0.3">
      <c r="B56" s="131"/>
      <c r="C56" s="131"/>
      <c r="D56" s="131"/>
      <c r="E56" s="131"/>
      <c r="F56" s="131"/>
      <c r="G56" s="131"/>
      <c r="H56" s="32"/>
    </row>
    <row r="57" spans="1:14" ht="12" customHeight="1" x14ac:dyDescent="0.3">
      <c r="B57" s="80"/>
      <c r="C57" s="42"/>
      <c r="D57" s="42"/>
      <c r="E57" s="42"/>
    </row>
    <row r="58" spans="1:14" x14ac:dyDescent="0.3">
      <c r="B58" s="104" t="s">
        <v>76</v>
      </c>
    </row>
    <row r="59" spans="1:14" x14ac:dyDescent="0.3">
      <c r="B59" s="104" t="s">
        <v>77</v>
      </c>
    </row>
    <row r="60" spans="1:14" x14ac:dyDescent="0.3">
      <c r="B60" s="104" t="s">
        <v>78</v>
      </c>
    </row>
    <row r="61" spans="1:14" x14ac:dyDescent="0.3">
      <c r="B61" s="105" t="s">
        <v>75</v>
      </c>
    </row>
    <row r="62" spans="1:14" x14ac:dyDescent="0.3">
      <c r="B62" s="104" t="s">
        <v>80</v>
      </c>
    </row>
    <row r="63" spans="1:14" x14ac:dyDescent="0.3">
      <c r="B63" s="104" t="s">
        <v>72</v>
      </c>
    </row>
    <row r="64" spans="1:14" ht="14.4" x14ac:dyDescent="0.3">
      <c r="B64" s="104" t="s">
        <v>73</v>
      </c>
      <c r="N64" s="81"/>
    </row>
    <row r="65" spans="2:14" ht="14.4" x14ac:dyDescent="0.3">
      <c r="B65" s="104" t="s">
        <v>74</v>
      </c>
      <c r="N65" s="81"/>
    </row>
    <row r="66" spans="2:14" ht="14.4" x14ac:dyDescent="0.3">
      <c r="N66" s="81"/>
    </row>
    <row r="74" spans="2:14" x14ac:dyDescent="0.3">
      <c r="B74" s="33"/>
    </row>
  </sheetData>
  <mergeCells count="13">
    <mergeCell ref="B56:G56"/>
    <mergeCell ref="B21:C21"/>
    <mergeCell ref="F21:G21"/>
    <mergeCell ref="B39:G39"/>
    <mergeCell ref="B42:G42"/>
    <mergeCell ref="B46:G46"/>
    <mergeCell ref="B53:G53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8BBB9901-4410-4D3A-AD2E-19F456311DA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1E7E24-11C0-4936-9071-C2F60EB9821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C3F923D2-FB90-4B51-8B51-A32A15B514CE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A6C75F78-A86F-42E9-B100-892D918F0995}">
      <formula1>0</formula1>
    </dataValidation>
    <dataValidation type="decimal" operator="greaterThanOrEqual" allowBlank="1" showInputMessage="1" showErrorMessage="1" sqref="G18 G30" xr:uid="{7A613F44-255D-448A-9423-ADE6D2AEAB5E}">
      <formula1>0</formula1>
    </dataValidation>
    <dataValidation type="decimal" allowBlank="1" showInputMessage="1" showErrorMessage="1" promptTitle="Campo numerico" prompt="Importi in euro" sqref="G24:G29 G16:G17" xr:uid="{D66EF5AC-92CC-4996-87AE-EC534EFFDA07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80A2668-6256-4456-8741-A81FD59A563A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4:C31" xr:uid="{D5C246F0-AD08-46D0-A0CE-229F68607D89}">
      <formula1>-1E+32</formula1>
      <formula2>1E+32</formula2>
    </dataValidation>
    <dataValidation type="list" allowBlank="1" showInputMessage="1" showErrorMessage="1" prompt="Selezionare dal menù a tendina" sqref="E9:F9" xr:uid="{E9329B24-3A10-4921-ADFE-CB793F8962ED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6AA9890F-6FDE-4783-BFEB-038D02785D03}"/>
    <dataValidation allowBlank="1" showInputMessage="1" showErrorMessage="1" promptTitle="Campo testo:" prompt="Inserire uno dei progressivi già indicati nelle schede di ricognizione (02.01; 02.02)" sqref="E5:F5" xr:uid="{937B1CB1-B8E4-47C8-AFF0-0F6EC8F41A73}"/>
    <dataValidation allowBlank="1" showInputMessage="1" showErrorMessage="1" promptTitle="Campo descrittivo:" prompt="Inserire la ragione socialecome indicata nelle schede di ricognizione (02.01; 02.02)." sqref="E7:F7" xr:uid="{8DF021DB-26D0-48AE-A992-1D25922128E9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C4F6-84D3-4473-A775-C21095E198A5}">
  <sheetPr codeName="Foglio27">
    <pageSetUpPr fitToPage="1"/>
  </sheetPr>
  <dimension ref="A1:O74"/>
  <sheetViews>
    <sheetView showGridLines="0" view="pageBreakPreview" topLeftCell="A7" zoomScale="70" zoomScaleNormal="100" zoomScaleSheetLayoutView="70" workbookViewId="0">
      <selection activeCell="G31" sqref="G31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120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130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128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8</v>
      </c>
      <c r="D15" s="41"/>
      <c r="E15" s="41"/>
      <c r="F15" s="83" t="s">
        <v>70</v>
      </c>
      <c r="G15" s="87">
        <v>343439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60909</v>
      </c>
    </row>
    <row r="17" spans="2:7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15600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>
        <v>0</v>
      </c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2020</v>
      </c>
      <c r="C22" s="92">
        <v>141246</v>
      </c>
      <c r="D22" s="41"/>
      <c r="E22" s="41"/>
      <c r="F22" s="83">
        <v>2020</v>
      </c>
      <c r="G22" s="87">
        <f>22374952+175139</f>
        <v>22550091</v>
      </c>
    </row>
    <row r="23" spans="2:7" x14ac:dyDescent="0.3">
      <c r="B23" s="83">
        <v>2019</v>
      </c>
      <c r="C23" s="92">
        <v>134211</v>
      </c>
      <c r="D23" s="41"/>
      <c r="E23" s="41"/>
      <c r="F23" s="83">
        <v>2019</v>
      </c>
      <c r="G23" s="87">
        <f>24388604+309153</f>
        <v>24697757</v>
      </c>
    </row>
    <row r="24" spans="2:7" x14ac:dyDescent="0.3">
      <c r="B24" s="83">
        <v>2018</v>
      </c>
      <c r="C24" s="92">
        <v>-54986</v>
      </c>
      <c r="D24" s="41"/>
      <c r="E24" s="41"/>
      <c r="F24" s="83">
        <v>2018</v>
      </c>
      <c r="G24" s="87">
        <f>23094043+146544</f>
        <v>23240587</v>
      </c>
    </row>
    <row r="25" spans="2:7" x14ac:dyDescent="0.3">
      <c r="B25" s="83">
        <v>2017</v>
      </c>
      <c r="C25" s="92">
        <v>-394902</v>
      </c>
      <c r="D25" s="41"/>
      <c r="E25" s="41"/>
      <c r="F25" s="83">
        <v>2017</v>
      </c>
      <c r="G25" s="87">
        <f>14683437+689792</f>
        <v>15373229</v>
      </c>
    </row>
    <row r="26" spans="2:7" x14ac:dyDescent="0.3">
      <c r="B26" s="83">
        <v>2016</v>
      </c>
      <c r="C26" s="92">
        <v>24756</v>
      </c>
      <c r="D26" s="41"/>
      <c r="E26" s="41"/>
      <c r="F26" s="83">
        <v>2016</v>
      </c>
      <c r="G26" s="87">
        <f>14563607+665185</f>
        <v>15228792</v>
      </c>
    </row>
    <row r="27" spans="2:7" x14ac:dyDescent="0.3">
      <c r="B27" s="83">
        <v>2015</v>
      </c>
      <c r="C27" s="92">
        <v>8154</v>
      </c>
      <c r="D27" s="41"/>
      <c r="E27" s="41"/>
      <c r="F27" s="83">
        <v>2015</v>
      </c>
      <c r="G27" s="87">
        <v>13377868</v>
      </c>
    </row>
    <row r="28" spans="2:7" x14ac:dyDescent="0.3">
      <c r="B28" s="83">
        <v>2014</v>
      </c>
      <c r="C28" s="92">
        <v>47732</v>
      </c>
      <c r="D28" s="41"/>
      <c r="E28" s="41"/>
      <c r="F28" s="83">
        <v>2014</v>
      </c>
      <c r="G28" s="87">
        <v>18182127</v>
      </c>
    </row>
    <row r="29" spans="2:7" x14ac:dyDescent="0.3">
      <c r="B29" s="83">
        <v>2013</v>
      </c>
      <c r="C29" s="92">
        <v>136555</v>
      </c>
      <c r="D29" s="89"/>
      <c r="E29" s="90"/>
      <c r="F29" s="83">
        <v>2013</v>
      </c>
      <c r="G29" s="87">
        <v>24879617</v>
      </c>
    </row>
    <row r="30" spans="2:7" ht="20.399999999999999" x14ac:dyDescent="0.3">
      <c r="B30" s="83">
        <v>2012</v>
      </c>
      <c r="C30" s="92">
        <v>122100</v>
      </c>
      <c r="D30" s="41"/>
      <c r="E30" s="41"/>
      <c r="F30" s="83" t="s">
        <v>139</v>
      </c>
      <c r="G30" s="88">
        <f>AVERAGE(G22:G24)</f>
        <v>23496145</v>
      </c>
    </row>
    <row r="31" spans="2:7" x14ac:dyDescent="0.3">
      <c r="B31" s="83">
        <v>2011</v>
      </c>
      <c r="C31" s="92">
        <v>266925</v>
      </c>
      <c r="D31" s="89"/>
      <c r="E31" s="91"/>
    </row>
    <row r="32" spans="2:7" ht="12.75" customHeight="1" x14ac:dyDescent="0.3">
      <c r="B32" s="74"/>
      <c r="C32" s="42"/>
      <c r="D32" s="64"/>
      <c r="E32" s="42"/>
    </row>
    <row r="33" spans="1:15" ht="13.8" x14ac:dyDescent="0.3">
      <c r="B33" s="80" t="s">
        <v>26</v>
      </c>
      <c r="C33" s="41"/>
      <c r="D33" s="41"/>
      <c r="E33" s="41"/>
    </row>
    <row r="34" spans="1:15" ht="10.050000000000001" customHeight="1" x14ac:dyDescent="0.3">
      <c r="B34" s="74"/>
      <c r="C34" s="42"/>
      <c r="D34" s="64"/>
      <c r="E34" s="42"/>
    </row>
    <row r="35" spans="1:15" ht="24" customHeight="1" x14ac:dyDescent="0.3">
      <c r="A35" s="82" t="s">
        <v>19</v>
      </c>
      <c r="B35" s="29" t="s">
        <v>27</v>
      </c>
      <c r="C35" s="29"/>
      <c r="D35" s="29"/>
      <c r="E35" s="29"/>
      <c r="I35" s="94"/>
    </row>
    <row r="36" spans="1:15" ht="12" customHeight="1" x14ac:dyDescent="0.3">
      <c r="B36" s="80"/>
      <c r="C36" s="42"/>
      <c r="D36" s="42"/>
      <c r="E36" s="42"/>
    </row>
    <row r="37" spans="1:15" ht="24" customHeight="1" x14ac:dyDescent="0.3">
      <c r="A37" s="82" t="s">
        <v>19</v>
      </c>
      <c r="B37" s="29" t="s">
        <v>30</v>
      </c>
      <c r="C37" s="29"/>
      <c r="D37" s="29"/>
      <c r="E37" s="29"/>
      <c r="F37" s="29"/>
      <c r="G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133" t="s">
        <v>67</v>
      </c>
      <c r="C39" s="133"/>
      <c r="D39" s="133"/>
      <c r="E39" s="133"/>
      <c r="F39" s="133"/>
      <c r="G39" s="133"/>
      <c r="I39" s="94"/>
    </row>
    <row r="40" spans="1:15" ht="12.75" customHeight="1" x14ac:dyDescent="0.3">
      <c r="B40" s="80"/>
      <c r="C40" s="42"/>
      <c r="D40" s="42"/>
      <c r="E40" s="42"/>
      <c r="O40" s="93"/>
    </row>
    <row r="41" spans="1:15" s="79" customFormat="1" x14ac:dyDescent="0.3">
      <c r="B41" s="86" t="s">
        <v>66</v>
      </c>
      <c r="C41" s="86"/>
      <c r="D41" s="86"/>
      <c r="E41" s="86"/>
    </row>
    <row r="42" spans="1:15" ht="104.25" customHeight="1" x14ac:dyDescent="0.3">
      <c r="B42" s="131"/>
      <c r="C42" s="131"/>
      <c r="D42" s="131"/>
      <c r="E42" s="131"/>
      <c r="F42" s="131"/>
      <c r="G42" s="131"/>
      <c r="H42" s="32"/>
    </row>
    <row r="43" spans="1:15" ht="13.8" x14ac:dyDescent="0.3">
      <c r="B43" s="80"/>
      <c r="C43" s="42"/>
      <c r="D43" s="42"/>
      <c r="E43" s="42"/>
    </row>
    <row r="44" spans="1:15" ht="24" customHeight="1" x14ac:dyDescent="0.3">
      <c r="A44" s="82" t="s">
        <v>19</v>
      </c>
      <c r="B44" s="101" t="s">
        <v>82</v>
      </c>
      <c r="C44" s="101"/>
      <c r="D44" s="101"/>
      <c r="E44" s="101"/>
      <c r="F44" s="101"/>
      <c r="G44" s="101"/>
      <c r="I44" s="94"/>
    </row>
    <row r="45" spans="1:15" ht="12" customHeight="1" x14ac:dyDescent="0.3">
      <c r="B45" s="74"/>
      <c r="C45" s="42"/>
      <c r="D45" s="42"/>
      <c r="E45" s="42"/>
    </row>
    <row r="46" spans="1:15" ht="24" customHeight="1" x14ac:dyDescent="0.3">
      <c r="A46" s="82" t="s">
        <v>19</v>
      </c>
      <c r="B46" s="133" t="s">
        <v>31</v>
      </c>
      <c r="C46" s="133"/>
      <c r="D46" s="133"/>
      <c r="E46" s="133"/>
      <c r="F46" s="133"/>
      <c r="G46" s="133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29" t="s">
        <v>29</v>
      </c>
      <c r="C48" s="29"/>
      <c r="D48" s="29"/>
      <c r="E48" s="29"/>
      <c r="F48" s="29"/>
      <c r="G48" s="29"/>
      <c r="I48" s="94"/>
    </row>
    <row r="49" spans="1:14" ht="12" customHeight="1" x14ac:dyDescent="0.3">
      <c r="B49" s="74"/>
      <c r="C49" s="42"/>
      <c r="D49" s="42"/>
      <c r="E49" s="42"/>
    </row>
    <row r="50" spans="1:14" ht="24" customHeight="1" x14ac:dyDescent="0.3">
      <c r="A50" s="82" t="s">
        <v>19</v>
      </c>
      <c r="B50" s="29" t="s">
        <v>28</v>
      </c>
      <c r="C50" s="29"/>
      <c r="D50" s="29"/>
      <c r="E50" s="29"/>
      <c r="F50" s="29"/>
      <c r="G50" s="29"/>
      <c r="I50" s="94"/>
    </row>
    <row r="51" spans="1:14" ht="13.8" x14ac:dyDescent="0.3">
      <c r="B51" s="80"/>
      <c r="C51" s="42"/>
      <c r="D51" s="42"/>
      <c r="E51" s="42"/>
    </row>
    <row r="52" spans="1:14" s="79" customFormat="1" x14ac:dyDescent="0.3">
      <c r="B52" s="86" t="s">
        <v>34</v>
      </c>
      <c r="C52" s="86"/>
      <c r="D52" s="86"/>
      <c r="E52" s="86"/>
    </row>
    <row r="53" spans="1:14" ht="104.25" customHeight="1" x14ac:dyDescent="0.3">
      <c r="B53" s="131"/>
      <c r="C53" s="131"/>
      <c r="D53" s="131"/>
      <c r="E53" s="131"/>
      <c r="F53" s="131"/>
      <c r="G53" s="131"/>
      <c r="H53" s="32"/>
    </row>
    <row r="54" spans="1:14" ht="10.050000000000001" customHeight="1" x14ac:dyDescent="0.3">
      <c r="B54" s="80"/>
      <c r="C54" s="42"/>
      <c r="D54" s="42"/>
      <c r="E54" s="42"/>
    </row>
    <row r="55" spans="1:14" s="79" customFormat="1" x14ac:dyDescent="0.3">
      <c r="B55" s="86" t="s">
        <v>32</v>
      </c>
      <c r="C55" s="86"/>
      <c r="D55" s="86"/>
      <c r="E55" s="86"/>
    </row>
    <row r="56" spans="1:14" ht="81.75" customHeight="1" x14ac:dyDescent="0.3">
      <c r="B56" s="131"/>
      <c r="C56" s="131"/>
      <c r="D56" s="131"/>
      <c r="E56" s="131"/>
      <c r="F56" s="131"/>
      <c r="G56" s="131"/>
      <c r="H56" s="32"/>
    </row>
    <row r="57" spans="1:14" ht="12" customHeight="1" x14ac:dyDescent="0.3">
      <c r="B57" s="80"/>
      <c r="C57" s="42"/>
      <c r="D57" s="42"/>
      <c r="E57" s="42"/>
    </row>
    <row r="58" spans="1:14" x14ac:dyDescent="0.3">
      <c r="B58" s="104" t="s">
        <v>76</v>
      </c>
    </row>
    <row r="59" spans="1:14" x14ac:dyDescent="0.3">
      <c r="B59" s="104" t="s">
        <v>77</v>
      </c>
    </row>
    <row r="60" spans="1:14" x14ac:dyDescent="0.3">
      <c r="B60" s="104" t="s">
        <v>78</v>
      </c>
    </row>
    <row r="61" spans="1:14" x14ac:dyDescent="0.3">
      <c r="B61" s="105" t="s">
        <v>75</v>
      </c>
    </row>
    <row r="62" spans="1:14" x14ac:dyDescent="0.3">
      <c r="B62" s="104" t="s">
        <v>80</v>
      </c>
    </row>
    <row r="63" spans="1:14" x14ac:dyDescent="0.3">
      <c r="B63" s="104" t="s">
        <v>72</v>
      </c>
    </row>
    <row r="64" spans="1:14" ht="14.4" x14ac:dyDescent="0.3">
      <c r="B64" s="104" t="s">
        <v>73</v>
      </c>
      <c r="N64" s="81"/>
    </row>
    <row r="65" spans="2:14" ht="14.4" x14ac:dyDescent="0.3">
      <c r="B65" s="104" t="s">
        <v>74</v>
      </c>
      <c r="N65" s="81"/>
    </row>
    <row r="66" spans="2:14" ht="14.4" x14ac:dyDescent="0.3">
      <c r="N66" s="81"/>
    </row>
    <row r="74" spans="2:14" x14ac:dyDescent="0.3">
      <c r="B74" s="33"/>
    </row>
  </sheetData>
  <mergeCells count="13">
    <mergeCell ref="B56:G56"/>
    <mergeCell ref="B21:C21"/>
    <mergeCell ref="F21:G21"/>
    <mergeCell ref="B39:G39"/>
    <mergeCell ref="B42:G42"/>
    <mergeCell ref="B46:G46"/>
    <mergeCell ref="B53:G53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A218649A-2334-4186-BE5A-0E1BEA8EE0AA}"/>
    <dataValidation allowBlank="1" showInputMessage="1" showErrorMessage="1" promptTitle="Campo testo:" prompt="Inserire uno dei progressivi già indicati nelle schede di ricognizione (02.01; 02.02)" sqref="E5:F5" xr:uid="{3C210463-BD37-44D3-8DCD-7025042F1C66}"/>
    <dataValidation allowBlank="1" showInputMessage="1" showErrorMessage="1" promptTitle="Campo descrittivo:" prompt="Inserire l'attività svolta come indicata nelle schede di ricognizione (02.01; 02.02)" sqref="E11:F11" xr:uid="{D6B38F4A-4887-4C54-8CCF-3DA4D2423EA8}"/>
    <dataValidation type="list" allowBlank="1" showInputMessage="1" showErrorMessage="1" prompt="Selezionare dal menù a tendina" sqref="E9:F9" xr:uid="{9E590243-E5FA-413A-A825-7755AEB0EADB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31" xr:uid="{65BCAAA3-DDFB-49AC-8598-BFB641430BC1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12B78DCF-B24B-4B49-98AD-8AA5B45586B5}">
      <formula1>0</formula1>
      <formula2>1E+32</formula2>
    </dataValidation>
    <dataValidation type="decimal" allowBlank="1" showInputMessage="1" showErrorMessage="1" promptTitle="Campo numerico" prompt="Importi in euro" sqref="G22:G29 G16:G17" xr:uid="{2064E82E-4F96-438F-9016-F1B6A6598A3B}">
      <formula1>0</formula1>
      <formula2>1E+32</formula2>
    </dataValidation>
    <dataValidation type="decimal" operator="greaterThanOrEqual" allowBlank="1" showInputMessage="1" showErrorMessage="1" sqref="G18 G30" xr:uid="{6A25338E-3820-4C59-9054-1E5940A3653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33F6846-6AAC-417E-9786-9643E753A5C5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4D51AB22-6F41-44FA-9314-5C81CA8391F6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6A34CC-0A3B-406A-A543-03B315350B16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D566741C-870D-418B-BA38-74C8EFD031D7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826-8007-4D95-A03E-7E09CCC6C0E5}">
  <sheetPr codeName="Foglio28">
    <pageSetUpPr fitToPage="1"/>
  </sheetPr>
  <dimension ref="A1:O74"/>
  <sheetViews>
    <sheetView showGridLines="0" view="pageBreakPreview" topLeftCell="A7" zoomScale="70" zoomScaleNormal="100" zoomScaleSheetLayoutView="70" workbookViewId="0">
      <selection activeCell="G31" sqref="G31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121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123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124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334</v>
      </c>
      <c r="D15" s="41"/>
      <c r="E15" s="41"/>
      <c r="F15" s="83" t="s">
        <v>70</v>
      </c>
      <c r="G15" s="87">
        <v>26286461</v>
      </c>
    </row>
    <row r="16" spans="1:12" ht="31.5" customHeight="1" x14ac:dyDescent="0.3">
      <c r="B16" s="83" t="s">
        <v>20</v>
      </c>
      <c r="C16" s="84">
        <v>12</v>
      </c>
      <c r="D16" s="41"/>
      <c r="E16" s="41"/>
      <c r="F16" s="83" t="s">
        <v>23</v>
      </c>
      <c r="G16" s="87">
        <v>339000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137000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2020</v>
      </c>
      <c r="C22" s="92">
        <v>-16027262</v>
      </c>
      <c r="D22" s="41"/>
      <c r="E22" s="41"/>
      <c r="F22" s="83">
        <v>2020</v>
      </c>
      <c r="G22" s="87">
        <f>33013316+18744765</f>
        <v>51758081</v>
      </c>
    </row>
    <row r="23" spans="2:7" x14ac:dyDescent="0.3">
      <c r="B23" s="83">
        <v>2019</v>
      </c>
      <c r="C23" s="92">
        <v>-5739837</v>
      </c>
      <c r="D23" s="41"/>
      <c r="E23" s="41"/>
      <c r="F23" s="83">
        <v>2019</v>
      </c>
      <c r="G23" s="87">
        <v>54170309</v>
      </c>
    </row>
    <row r="24" spans="2:7" x14ac:dyDescent="0.3">
      <c r="B24" s="83">
        <v>2018</v>
      </c>
      <c r="C24" s="92">
        <v>-32814018</v>
      </c>
      <c r="D24" s="41"/>
      <c r="E24" s="41"/>
      <c r="F24" s="83">
        <v>2018</v>
      </c>
      <c r="G24" s="87">
        <v>61108138</v>
      </c>
    </row>
    <row r="25" spans="2:7" x14ac:dyDescent="0.3">
      <c r="B25" s="83">
        <v>2017</v>
      </c>
      <c r="C25" s="92">
        <v>-29945657</v>
      </c>
      <c r="D25" s="41"/>
      <c r="E25" s="41"/>
      <c r="F25" s="83">
        <v>2017</v>
      </c>
      <c r="G25" s="87">
        <v>64991578</v>
      </c>
    </row>
    <row r="26" spans="2:7" x14ac:dyDescent="0.3">
      <c r="B26" s="83">
        <v>2016</v>
      </c>
      <c r="C26" s="92">
        <v>-13372763</v>
      </c>
      <c r="D26" s="41"/>
      <c r="E26" s="41"/>
      <c r="F26" s="83">
        <v>2016</v>
      </c>
      <c r="G26" s="87">
        <v>70660782</v>
      </c>
    </row>
    <row r="27" spans="2:7" x14ac:dyDescent="0.3">
      <c r="B27" s="83">
        <v>2015</v>
      </c>
      <c r="C27" s="92">
        <v>7477483</v>
      </c>
      <c r="D27" s="41"/>
      <c r="E27" s="41"/>
      <c r="F27" s="83">
        <v>2015</v>
      </c>
      <c r="G27" s="87">
        <v>107182000</v>
      </c>
    </row>
    <row r="28" spans="2:7" x14ac:dyDescent="0.3">
      <c r="B28" s="83">
        <v>2014</v>
      </c>
      <c r="C28" s="92">
        <v>10090263</v>
      </c>
      <c r="D28" s="41"/>
      <c r="E28" s="41"/>
      <c r="F28" s="83">
        <v>2014</v>
      </c>
      <c r="G28" s="87">
        <v>84503000</v>
      </c>
    </row>
    <row r="29" spans="2:7" x14ac:dyDescent="0.3">
      <c r="B29" s="83">
        <v>2013</v>
      </c>
      <c r="C29" s="92">
        <v>8904365</v>
      </c>
      <c r="D29" s="89"/>
      <c r="E29" s="90"/>
      <c r="F29" s="83">
        <v>2013</v>
      </c>
      <c r="G29" s="87">
        <v>63349000</v>
      </c>
    </row>
    <row r="30" spans="2:7" ht="20.399999999999999" x14ac:dyDescent="0.3">
      <c r="B30" s="83">
        <v>2012</v>
      </c>
      <c r="C30" s="92">
        <v>8508408</v>
      </c>
      <c r="D30" s="41"/>
      <c r="E30" s="41"/>
      <c r="F30" s="83" t="s">
        <v>139</v>
      </c>
      <c r="G30" s="88">
        <f>AVERAGE(G22:G24)</f>
        <v>55678842.666666664</v>
      </c>
    </row>
    <row r="31" spans="2:7" x14ac:dyDescent="0.3">
      <c r="B31" s="83">
        <v>2011</v>
      </c>
      <c r="C31" s="92">
        <v>6943000</v>
      </c>
      <c r="D31" s="89"/>
      <c r="E31" s="91"/>
    </row>
    <row r="32" spans="2:7" ht="12.75" customHeight="1" x14ac:dyDescent="0.3">
      <c r="B32" s="74"/>
      <c r="C32" s="42"/>
      <c r="D32" s="64"/>
      <c r="E32" s="42"/>
    </row>
    <row r="33" spans="1:15" ht="13.8" x14ac:dyDescent="0.3">
      <c r="B33" s="80" t="s">
        <v>26</v>
      </c>
      <c r="C33" s="41"/>
      <c r="D33" s="41"/>
      <c r="E33" s="41"/>
    </row>
    <row r="34" spans="1:15" ht="10.050000000000001" customHeight="1" x14ac:dyDescent="0.3">
      <c r="B34" s="74"/>
      <c r="C34" s="42"/>
      <c r="D34" s="64"/>
      <c r="E34" s="42"/>
    </row>
    <row r="35" spans="1:15" ht="24" customHeight="1" x14ac:dyDescent="0.3">
      <c r="A35" s="82" t="s">
        <v>19</v>
      </c>
      <c r="B35" s="29" t="s">
        <v>27</v>
      </c>
      <c r="C35" s="29"/>
      <c r="D35" s="29"/>
      <c r="E35" s="29"/>
      <c r="I35" s="94"/>
    </row>
    <row r="36" spans="1:15" ht="12" customHeight="1" x14ac:dyDescent="0.3">
      <c r="B36" s="80"/>
      <c r="C36" s="42"/>
      <c r="D36" s="42"/>
      <c r="E36" s="42"/>
    </row>
    <row r="37" spans="1:15" ht="24" customHeight="1" x14ac:dyDescent="0.3">
      <c r="A37" s="82" t="s">
        <v>19</v>
      </c>
      <c r="B37" s="29" t="s">
        <v>30</v>
      </c>
      <c r="C37" s="29"/>
      <c r="D37" s="29"/>
      <c r="E37" s="29"/>
      <c r="F37" s="29"/>
      <c r="G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133" t="s">
        <v>67</v>
      </c>
      <c r="C39" s="133"/>
      <c r="D39" s="133"/>
      <c r="E39" s="133"/>
      <c r="F39" s="133"/>
      <c r="G39" s="133"/>
      <c r="I39" s="94"/>
    </row>
    <row r="40" spans="1:15" ht="12.75" customHeight="1" x14ac:dyDescent="0.3">
      <c r="B40" s="80"/>
      <c r="C40" s="42"/>
      <c r="D40" s="42"/>
      <c r="E40" s="42"/>
      <c r="O40" s="93"/>
    </row>
    <row r="41" spans="1:15" s="79" customFormat="1" x14ac:dyDescent="0.3">
      <c r="B41" s="86" t="s">
        <v>66</v>
      </c>
      <c r="C41" s="86"/>
      <c r="D41" s="86"/>
      <c r="E41" s="86"/>
    </row>
    <row r="42" spans="1:15" ht="104.25" customHeight="1" x14ac:dyDescent="0.3">
      <c r="B42" s="131"/>
      <c r="C42" s="131"/>
      <c r="D42" s="131"/>
      <c r="E42" s="131"/>
      <c r="F42" s="131"/>
      <c r="G42" s="131"/>
      <c r="H42" s="32"/>
    </row>
    <row r="43" spans="1:15" ht="13.8" x14ac:dyDescent="0.3">
      <c r="B43" s="80"/>
      <c r="C43" s="42"/>
      <c r="D43" s="42"/>
      <c r="E43" s="42"/>
    </row>
    <row r="44" spans="1:15" ht="24" customHeight="1" x14ac:dyDescent="0.3">
      <c r="A44" s="82" t="s">
        <v>19</v>
      </c>
      <c r="B44" s="101" t="s">
        <v>82</v>
      </c>
      <c r="C44" s="101"/>
      <c r="D44" s="101"/>
      <c r="E44" s="101"/>
      <c r="F44" s="101"/>
      <c r="G44" s="101"/>
      <c r="I44" s="94"/>
    </row>
    <row r="45" spans="1:15" ht="12" customHeight="1" x14ac:dyDescent="0.3">
      <c r="B45" s="74"/>
      <c r="C45" s="42"/>
      <c r="D45" s="42"/>
      <c r="E45" s="42"/>
    </row>
    <row r="46" spans="1:15" ht="24" customHeight="1" x14ac:dyDescent="0.3">
      <c r="A46" s="82" t="s">
        <v>19</v>
      </c>
      <c r="B46" s="133" t="s">
        <v>31</v>
      </c>
      <c r="C46" s="133"/>
      <c r="D46" s="133"/>
      <c r="E46" s="133"/>
      <c r="F46" s="133"/>
      <c r="G46" s="133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29" t="s">
        <v>29</v>
      </c>
      <c r="C48" s="29"/>
      <c r="D48" s="29"/>
      <c r="E48" s="29"/>
      <c r="F48" s="29"/>
      <c r="G48" s="29"/>
      <c r="I48" s="94"/>
    </row>
    <row r="49" spans="1:14" ht="12" customHeight="1" x14ac:dyDescent="0.3">
      <c r="B49" s="74"/>
      <c r="C49" s="42"/>
      <c r="D49" s="42"/>
      <c r="E49" s="42"/>
    </row>
    <row r="50" spans="1:14" ht="24" customHeight="1" x14ac:dyDescent="0.3">
      <c r="A50" s="82" t="s">
        <v>19</v>
      </c>
      <c r="B50" s="29" t="s">
        <v>28</v>
      </c>
      <c r="C50" s="29"/>
      <c r="D50" s="29"/>
      <c r="E50" s="29"/>
      <c r="F50" s="29"/>
      <c r="G50" s="29"/>
      <c r="I50" s="94"/>
    </row>
    <row r="51" spans="1:14" ht="13.8" x14ac:dyDescent="0.3">
      <c r="B51" s="80"/>
      <c r="C51" s="42"/>
      <c r="D51" s="42"/>
      <c r="E51" s="42"/>
    </row>
    <row r="52" spans="1:14" s="79" customFormat="1" x14ac:dyDescent="0.3">
      <c r="B52" s="86" t="s">
        <v>34</v>
      </c>
      <c r="C52" s="86"/>
      <c r="D52" s="86"/>
      <c r="E52" s="86"/>
    </row>
    <row r="53" spans="1:14" ht="104.25" customHeight="1" x14ac:dyDescent="0.3">
      <c r="B53" s="131"/>
      <c r="C53" s="131"/>
      <c r="D53" s="131"/>
      <c r="E53" s="131"/>
      <c r="F53" s="131"/>
      <c r="G53" s="131"/>
      <c r="H53" s="32"/>
    </row>
    <row r="54" spans="1:14" ht="10.050000000000001" customHeight="1" x14ac:dyDescent="0.3">
      <c r="B54" s="80"/>
      <c r="C54" s="42"/>
      <c r="D54" s="42"/>
      <c r="E54" s="42"/>
    </row>
    <row r="55" spans="1:14" s="79" customFormat="1" x14ac:dyDescent="0.3">
      <c r="B55" s="86" t="s">
        <v>32</v>
      </c>
      <c r="C55" s="86"/>
      <c r="D55" s="86"/>
      <c r="E55" s="86"/>
    </row>
    <row r="56" spans="1:14" ht="81.75" customHeight="1" x14ac:dyDescent="0.3">
      <c r="B56" s="131"/>
      <c r="C56" s="131"/>
      <c r="D56" s="131"/>
      <c r="E56" s="131"/>
      <c r="F56" s="131"/>
      <c r="G56" s="131"/>
      <c r="H56" s="32"/>
    </row>
    <row r="57" spans="1:14" ht="12" customHeight="1" x14ac:dyDescent="0.3">
      <c r="B57" s="80"/>
      <c r="C57" s="42"/>
      <c r="D57" s="42"/>
      <c r="E57" s="42"/>
    </row>
    <row r="58" spans="1:14" x14ac:dyDescent="0.3">
      <c r="B58" s="104" t="s">
        <v>76</v>
      </c>
    </row>
    <row r="59" spans="1:14" x14ac:dyDescent="0.3">
      <c r="B59" s="104" t="s">
        <v>77</v>
      </c>
    </row>
    <row r="60" spans="1:14" x14ac:dyDescent="0.3">
      <c r="B60" s="104" t="s">
        <v>78</v>
      </c>
    </row>
    <row r="61" spans="1:14" x14ac:dyDescent="0.3">
      <c r="B61" s="105" t="s">
        <v>75</v>
      </c>
    </row>
    <row r="62" spans="1:14" x14ac:dyDescent="0.3">
      <c r="B62" s="104" t="s">
        <v>80</v>
      </c>
    </row>
    <row r="63" spans="1:14" x14ac:dyDescent="0.3">
      <c r="B63" s="104" t="s">
        <v>72</v>
      </c>
    </row>
    <row r="64" spans="1:14" ht="14.4" x14ac:dyDescent="0.3">
      <c r="B64" s="104" t="s">
        <v>73</v>
      </c>
      <c r="N64" s="81"/>
    </row>
    <row r="65" spans="2:14" ht="14.4" x14ac:dyDescent="0.3">
      <c r="B65" s="104" t="s">
        <v>74</v>
      </c>
      <c r="N65" s="81"/>
    </row>
    <row r="66" spans="2:14" ht="14.4" x14ac:dyDescent="0.3">
      <c r="N66" s="81"/>
    </row>
    <row r="74" spans="2:14" x14ac:dyDescent="0.3">
      <c r="B74" s="33"/>
    </row>
  </sheetData>
  <mergeCells count="13">
    <mergeCell ref="B56:G56"/>
    <mergeCell ref="B21:C21"/>
    <mergeCell ref="F21:G21"/>
    <mergeCell ref="B39:G39"/>
    <mergeCell ref="B42:G42"/>
    <mergeCell ref="B46:G46"/>
    <mergeCell ref="B53:G53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6BF125D6-FA2E-4852-89EE-43315FB8977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A17133-9B37-424B-94B2-96207D6240DD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80213589-AAEA-4C6F-B816-74CDC205772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0E11C95-AFC0-4022-B435-524B218A6756}">
      <formula1>0</formula1>
    </dataValidation>
    <dataValidation type="decimal" operator="greaterThanOrEqual" allowBlank="1" showInputMessage="1" showErrorMessage="1" sqref="G18 G30" xr:uid="{EB92C7A3-D15E-45E4-8FBF-850772CAE3FA}">
      <formula1>0</formula1>
    </dataValidation>
    <dataValidation type="decimal" allowBlank="1" showInputMessage="1" showErrorMessage="1" promptTitle="Campo numerico" prompt="Importi in euro" sqref="G22:G29 G16:G17" xr:uid="{59249D90-3D91-43CB-8F6B-0EE184B9FD3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CA801A77-2F1D-42AC-9A45-EDA6BBF66BAE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1" xr:uid="{690E649F-F129-4603-B82C-8E2370301B2C}">
      <formula1>-1E+32</formula1>
      <formula2>1E+32</formula2>
    </dataValidation>
    <dataValidation type="list" allowBlank="1" showInputMessage="1" showErrorMessage="1" prompt="Selezionare dal menù a tendina" sqref="E9:F9" xr:uid="{17096F5D-1CCF-4490-BDCE-B89F50DF1EB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E30821A-E773-409D-830E-5200EA304CB3}"/>
    <dataValidation allowBlank="1" showInputMessage="1" showErrorMessage="1" promptTitle="Campo testo:" prompt="Inserire uno dei progressivi già indicati nelle schede di ricognizione (02.01; 02.02)" sqref="E5:F5" xr:uid="{4D3E1D19-0280-491D-BC57-7E564520FAFA}"/>
    <dataValidation allowBlank="1" showInputMessage="1" showErrorMessage="1" promptTitle="Campo descrittivo:" prompt="Inserire la ragione socialecome indicata nelle schede di ricognizione (02.01; 02.02)." sqref="E7:F7" xr:uid="{FA8DC980-DFC2-4688-8C5C-EA68C4AA22D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B67C-B713-487A-935B-B0CCF9C2F712}">
  <sheetPr>
    <pageSetUpPr fitToPage="1"/>
  </sheetPr>
  <dimension ref="A1:O69"/>
  <sheetViews>
    <sheetView showGridLines="0" view="pageBreakPreview" topLeftCell="A7" zoomScale="70" zoomScaleNormal="100" zoomScaleSheetLayoutView="70" workbookViewId="0">
      <selection activeCell="D24" sqref="D24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122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132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133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2</v>
      </c>
      <c r="D15" s="41"/>
      <c r="E15" s="41"/>
      <c r="F15" s="83" t="s">
        <v>70</v>
      </c>
      <c r="G15" s="87">
        <v>67843</v>
      </c>
    </row>
    <row r="16" spans="1:12" ht="31.5" customHeight="1" x14ac:dyDescent="0.3">
      <c r="B16" s="83" t="s">
        <v>20</v>
      </c>
      <c r="C16" s="84">
        <v>11</v>
      </c>
      <c r="D16" s="41"/>
      <c r="E16" s="41"/>
      <c r="F16" s="83" t="s">
        <v>23</v>
      </c>
      <c r="G16" s="87">
        <v>0</v>
      </c>
    </row>
    <row r="17" spans="1:9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1:9" ht="31.5" customHeight="1" x14ac:dyDescent="0.3">
      <c r="B18" s="83" t="s">
        <v>22</v>
      </c>
      <c r="C18" s="84">
        <v>0</v>
      </c>
      <c r="D18" s="41"/>
      <c r="E18" s="41"/>
      <c r="F18" s="102"/>
      <c r="G18" s="103"/>
    </row>
    <row r="19" spans="1:9" ht="31.5" customHeight="1" x14ac:dyDescent="0.3">
      <c r="B19" s="83" t="s">
        <v>21</v>
      </c>
      <c r="C19" s="84">
        <v>0</v>
      </c>
      <c r="D19" s="124" t="str">
        <f>+IF(C19&gt;C18,"Attenzione! Il numero indicato non può essere superiore al numero di componenti dell'organo di controllo","")</f>
        <v/>
      </c>
      <c r="E19" s="125"/>
    </row>
    <row r="20" spans="1:9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1:9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1:9" ht="12.75" customHeight="1" x14ac:dyDescent="0.3">
      <c r="B22" s="83">
        <v>2020</v>
      </c>
      <c r="C22" s="92">
        <v>-15652</v>
      </c>
      <c r="D22" s="64"/>
      <c r="E22" s="42"/>
      <c r="F22" s="83">
        <v>2020</v>
      </c>
      <c r="G22" s="87">
        <f>11880+70259</f>
        <v>82139</v>
      </c>
    </row>
    <row r="23" spans="1:9" ht="12.75" customHeight="1" x14ac:dyDescent="0.3">
      <c r="B23" s="83">
        <v>2019</v>
      </c>
      <c r="C23" s="92">
        <v>-39998</v>
      </c>
      <c r="D23" s="64"/>
      <c r="E23" s="42"/>
      <c r="F23" s="83">
        <v>2019</v>
      </c>
      <c r="G23" s="87">
        <v>161316</v>
      </c>
    </row>
    <row r="24" spans="1:9" ht="19.8" customHeight="1" x14ac:dyDescent="0.3">
      <c r="B24" s="83">
        <v>2018</v>
      </c>
      <c r="C24" s="92">
        <v>-2345</v>
      </c>
      <c r="D24" s="41"/>
      <c r="E24" s="41"/>
      <c r="F24" s="83">
        <v>2018</v>
      </c>
      <c r="G24" s="87">
        <v>49933</v>
      </c>
    </row>
    <row r="25" spans="1:9" ht="19.8" customHeight="1" x14ac:dyDescent="0.3">
      <c r="B25" s="83">
        <v>2017</v>
      </c>
      <c r="C25" s="92">
        <v>-3678</v>
      </c>
      <c r="D25" s="41"/>
      <c r="E25" s="41"/>
      <c r="F25" s="83">
        <v>2017</v>
      </c>
      <c r="G25" s="87">
        <v>13414</v>
      </c>
    </row>
    <row r="26" spans="1:9" x14ac:dyDescent="0.3">
      <c r="B26" s="83">
        <v>2016</v>
      </c>
      <c r="C26" s="92">
        <v>1113</v>
      </c>
      <c r="D26" s="41"/>
      <c r="E26" s="41"/>
      <c r="F26" s="83">
        <v>2016</v>
      </c>
      <c r="G26" s="87">
        <v>0</v>
      </c>
    </row>
    <row r="27" spans="1:9" ht="20.399999999999999" x14ac:dyDescent="0.3">
      <c r="B27" s="74"/>
      <c r="C27" s="42"/>
      <c r="D27" s="41"/>
      <c r="E27" s="41"/>
      <c r="F27" s="83" t="s">
        <v>139</v>
      </c>
      <c r="G27" s="88">
        <f>AVERAGE(G22:G24)</f>
        <v>97796</v>
      </c>
    </row>
    <row r="28" spans="1:9" ht="13.8" x14ac:dyDescent="0.3">
      <c r="B28" s="80" t="s">
        <v>26</v>
      </c>
      <c r="C28" s="41"/>
      <c r="D28" s="89"/>
      <c r="E28" s="91"/>
    </row>
    <row r="29" spans="1:9" ht="12.75" customHeight="1" x14ac:dyDescent="0.3">
      <c r="B29" s="74"/>
      <c r="C29" s="42"/>
      <c r="D29" s="64"/>
      <c r="E29" s="42"/>
    </row>
    <row r="30" spans="1:9" x14ac:dyDescent="0.3">
      <c r="B30" s="29" t="s">
        <v>27</v>
      </c>
      <c r="C30" s="29"/>
      <c r="D30" s="41"/>
      <c r="E30" s="41"/>
    </row>
    <row r="31" spans="1:9" ht="10.050000000000001" customHeight="1" x14ac:dyDescent="0.3">
      <c r="B31" s="80"/>
      <c r="C31" s="42"/>
      <c r="D31" s="64"/>
      <c r="E31" s="42"/>
    </row>
    <row r="32" spans="1:9" ht="24" customHeight="1" x14ac:dyDescent="0.3">
      <c r="A32" s="82" t="s">
        <v>19</v>
      </c>
      <c r="B32" s="29" t="s">
        <v>30</v>
      </c>
      <c r="C32" s="29"/>
      <c r="D32" s="29"/>
      <c r="E32" s="29"/>
      <c r="I32" s="94"/>
    </row>
    <row r="33" spans="1:15" ht="12" customHeight="1" x14ac:dyDescent="0.3">
      <c r="B33" s="80"/>
      <c r="C33" s="42"/>
      <c r="D33" s="42"/>
      <c r="E33" s="42"/>
    </row>
    <row r="34" spans="1:15" ht="24" customHeight="1" x14ac:dyDescent="0.3">
      <c r="A34" s="82" t="s">
        <v>19</v>
      </c>
      <c r="B34" s="115" t="s">
        <v>67</v>
      </c>
      <c r="C34" s="115"/>
      <c r="D34" s="29"/>
      <c r="E34" s="29"/>
      <c r="F34" s="29"/>
      <c r="G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86" t="s">
        <v>66</v>
      </c>
      <c r="C36" s="86"/>
      <c r="D36" s="115"/>
      <c r="E36" s="115"/>
      <c r="F36" s="115"/>
      <c r="G36" s="115"/>
      <c r="I36" s="94"/>
    </row>
    <row r="37" spans="1:15" ht="12.75" customHeight="1" x14ac:dyDescent="0.3">
      <c r="B37" s="116"/>
      <c r="C37" s="116"/>
      <c r="D37" s="42"/>
      <c r="E37" s="42"/>
      <c r="O37" s="93"/>
    </row>
    <row r="38" spans="1:15" s="79" customFormat="1" ht="13.8" x14ac:dyDescent="0.3">
      <c r="B38" s="80"/>
      <c r="C38" s="42"/>
      <c r="D38" s="86"/>
      <c r="E38" s="86"/>
    </row>
    <row r="39" spans="1:15" ht="104.25" customHeight="1" x14ac:dyDescent="0.3">
      <c r="B39" s="101" t="s">
        <v>82</v>
      </c>
      <c r="C39" s="101"/>
      <c r="D39" s="116"/>
      <c r="E39" s="116"/>
      <c r="F39" s="116"/>
      <c r="G39" s="116"/>
      <c r="H39" s="32"/>
    </row>
    <row r="40" spans="1:15" ht="13.8" x14ac:dyDescent="0.3">
      <c r="B40" s="74"/>
      <c r="C40" s="42"/>
      <c r="D40" s="42"/>
      <c r="E40" s="42"/>
    </row>
    <row r="41" spans="1:15" ht="24" customHeight="1" x14ac:dyDescent="0.3">
      <c r="A41" s="82" t="s">
        <v>19</v>
      </c>
      <c r="B41" s="115" t="s">
        <v>31</v>
      </c>
      <c r="C41" s="115"/>
      <c r="D41" s="101"/>
      <c r="E41" s="101"/>
      <c r="F41" s="101"/>
      <c r="G41" s="101"/>
      <c r="I41" s="94"/>
    </row>
    <row r="42" spans="1:15" ht="12" customHeight="1" x14ac:dyDescent="0.3">
      <c r="B42" s="74"/>
      <c r="C42" s="42"/>
      <c r="D42" s="42"/>
      <c r="E42" s="42"/>
    </row>
    <row r="43" spans="1:15" ht="24" customHeight="1" x14ac:dyDescent="0.3">
      <c r="A43" s="82" t="s">
        <v>19</v>
      </c>
      <c r="B43" s="29" t="s">
        <v>29</v>
      </c>
      <c r="C43" s="29"/>
      <c r="D43" s="115"/>
      <c r="E43" s="115"/>
      <c r="F43" s="115"/>
      <c r="G43" s="115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29" t="s">
        <v>28</v>
      </c>
      <c r="C45" s="29"/>
      <c r="D45" s="29"/>
      <c r="E45" s="29"/>
      <c r="F45" s="29"/>
      <c r="G45" s="29"/>
      <c r="I45" s="94"/>
    </row>
    <row r="46" spans="1:15" ht="12" customHeight="1" x14ac:dyDescent="0.3">
      <c r="B46" s="80"/>
      <c r="C46" s="42"/>
      <c r="D46" s="42"/>
      <c r="E46" s="42"/>
    </row>
    <row r="47" spans="1:15" ht="24" customHeight="1" x14ac:dyDescent="0.3">
      <c r="A47" s="82" t="s">
        <v>19</v>
      </c>
      <c r="B47" s="86" t="s">
        <v>34</v>
      </c>
      <c r="C47" s="86"/>
      <c r="D47" s="29"/>
      <c r="E47" s="29"/>
      <c r="F47" s="29"/>
      <c r="G47" s="29"/>
      <c r="I47" s="94"/>
    </row>
    <row r="48" spans="1:15" x14ac:dyDescent="0.3">
      <c r="B48" s="116"/>
      <c r="C48" s="116"/>
      <c r="D48" s="42"/>
      <c r="E48" s="42"/>
    </row>
    <row r="49" spans="2:14" s="79" customFormat="1" ht="13.8" x14ac:dyDescent="0.3">
      <c r="B49" s="80"/>
      <c r="C49" s="42"/>
      <c r="D49" s="86"/>
      <c r="E49" s="86"/>
    </row>
    <row r="50" spans="2:14" ht="104.25" customHeight="1" x14ac:dyDescent="0.3">
      <c r="B50" s="86" t="s">
        <v>32</v>
      </c>
      <c r="C50" s="86"/>
      <c r="D50" s="116"/>
      <c r="E50" s="116"/>
      <c r="F50" s="116"/>
      <c r="G50" s="116"/>
      <c r="H50" s="32"/>
    </row>
    <row r="51" spans="2:14" ht="10.050000000000001" customHeight="1" x14ac:dyDescent="0.3">
      <c r="B51" s="116"/>
      <c r="C51" s="116"/>
      <c r="D51" s="42"/>
      <c r="E51" s="42"/>
    </row>
    <row r="52" spans="2:14" s="79" customFormat="1" ht="13.8" x14ac:dyDescent="0.3">
      <c r="B52" s="80"/>
      <c r="C52" s="42"/>
      <c r="D52" s="86"/>
      <c r="E52" s="86"/>
    </row>
    <row r="53" spans="2:14" ht="81.75" customHeight="1" x14ac:dyDescent="0.3">
      <c r="B53" s="104" t="s">
        <v>76</v>
      </c>
      <c r="D53" s="116"/>
      <c r="E53" s="116"/>
      <c r="F53" s="116"/>
      <c r="G53" s="116"/>
      <c r="H53" s="32"/>
    </row>
    <row r="54" spans="2:14" ht="12" customHeight="1" x14ac:dyDescent="0.3">
      <c r="B54" s="104" t="s">
        <v>77</v>
      </c>
      <c r="D54" s="42"/>
      <c r="E54" s="42"/>
    </row>
    <row r="55" spans="2:14" x14ac:dyDescent="0.3">
      <c r="B55" s="104" t="s">
        <v>78</v>
      </c>
    </row>
    <row r="56" spans="2:14" x14ac:dyDescent="0.3">
      <c r="B56" s="105" t="s">
        <v>75</v>
      </c>
    </row>
    <row r="57" spans="2:14" x14ac:dyDescent="0.3">
      <c r="B57" s="104" t="s">
        <v>80</v>
      </c>
    </row>
    <row r="58" spans="2:14" x14ac:dyDescent="0.3">
      <c r="B58" s="104" t="s">
        <v>72</v>
      </c>
    </row>
    <row r="59" spans="2:14" x14ac:dyDescent="0.3">
      <c r="B59" s="104" t="s">
        <v>73</v>
      </c>
    </row>
    <row r="60" spans="2:14" x14ac:dyDescent="0.3">
      <c r="B60" s="104" t="s">
        <v>74</v>
      </c>
    </row>
    <row r="61" spans="2:14" ht="14.4" x14ac:dyDescent="0.3">
      <c r="N61" s="81"/>
    </row>
    <row r="62" spans="2:14" ht="14.4" x14ac:dyDescent="0.3">
      <c r="N62" s="81"/>
    </row>
    <row r="63" spans="2:14" ht="14.4" x14ac:dyDescent="0.3">
      <c r="N63" s="81"/>
    </row>
    <row r="69" spans="2:2" x14ac:dyDescent="0.3">
      <c r="B69" s="33"/>
    </row>
  </sheetData>
  <mergeCells count="8">
    <mergeCell ref="B21:C21"/>
    <mergeCell ref="F21:G21"/>
    <mergeCell ref="E5:F5"/>
    <mergeCell ref="E7:F7"/>
    <mergeCell ref="E9:F9"/>
    <mergeCell ref="E11:F11"/>
    <mergeCell ref="D17:E17"/>
    <mergeCell ref="D19:E1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4E581897-D692-42CF-80F6-DE50A9C47623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4F9482CA-AF66-4557-9BB0-815BAA9864D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8B03C8C-2449-4CF1-BF03-4FFED0D0F967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BA18B7D6-8FD4-4602-8761-96AB1A20EDAE}">
      <formula1>0</formula1>
    </dataValidation>
    <dataValidation type="decimal" operator="greaterThanOrEqual" allowBlank="1" showInputMessage="1" showErrorMessage="1" sqref="G18 G27" xr:uid="{FE096EF6-9FB1-4AB5-BE40-4714C966ACF2}">
      <formula1>0</formula1>
    </dataValidation>
    <dataValidation type="decimal" allowBlank="1" showInputMessage="1" showErrorMessage="1" promptTitle="Campo numerico" prompt="Importi in euro" sqref="G24:G26 G16:G17" xr:uid="{E2872B81-A174-4841-A53E-6CBE57BEEE0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E086E65-FDA2-4B2E-8F8A-E954752346F4}">
      <formula1>0</formula1>
      <formula2>1E+32</formula2>
    </dataValidation>
    <dataValidation type="list" allowBlank="1" showInputMessage="1" showErrorMessage="1" prompt="Selezionare dal menù a tendina" sqref="E9:F9" xr:uid="{40B65718-23D6-41F8-A1BA-93C1A813FDA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AF632F1F-63FE-4757-B2DE-EC55FF32FA10}"/>
    <dataValidation allowBlank="1" showInputMessage="1" showErrorMessage="1" promptTitle="Campo testo:" prompt="Inserire uno dei progressivi già indicati nelle schede di ricognizione (02.01; 02.02)" sqref="E5:F5" xr:uid="{C8E27FB1-964F-4414-9798-E659346636F4}"/>
    <dataValidation allowBlank="1" showInputMessage="1" showErrorMessage="1" promptTitle="Campo descrittivo:" prompt="Inserire la ragione socialecome indicata nelle schede di ricognizione (02.01; 02.02)." sqref="E7:F7" xr:uid="{77DA85E3-FAAC-46F8-BD65-E6B70B408214}"/>
    <dataValidation type="decimal" allowBlank="1" showInputMessage="1" showErrorMessage="1" promptTitle="Campo numerico" prompt="Inserire il risultato d'esercizio al netto delle imposte." sqref="C24:C26" xr:uid="{BACCABA3-F0C2-4875-849B-D129D0078755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31</xdr:row>
                    <xdr:rowOff>0</xdr:rowOff>
                  </from>
                  <to>
                    <xdr:col>8</xdr:col>
                    <xdr:colOff>548640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40</xdr:row>
                    <xdr:rowOff>0</xdr:rowOff>
                  </from>
                  <to>
                    <xdr:col>8</xdr:col>
                    <xdr:colOff>548640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Cover</vt:lpstr>
      <vt:lpstr>02.01_Ricognizione_Dirette</vt:lpstr>
      <vt:lpstr>02.02_Ricognizione_Indirette</vt:lpstr>
      <vt:lpstr>02.03_Grafico_Relazioni</vt:lpstr>
      <vt:lpstr>03.02.01 Condizioni_Art20co.2_</vt:lpstr>
      <vt:lpstr>03.02.02 Condizioni_Art20co.2_</vt:lpstr>
      <vt:lpstr>03.02.03 Condizioni_Art20co.2_</vt:lpstr>
      <vt:lpstr>03.02.04 Condizioni_Art20co.2_</vt:lpstr>
      <vt:lpstr>03.02.05 Condizioni_Art20co.2_</vt:lpstr>
      <vt:lpstr>03.02.06 Condizioni_Art20co</vt:lpstr>
      <vt:lpstr>'02.01_Ricognizione_Dirette'!Area_stampa</vt:lpstr>
      <vt:lpstr>'02.02_Ricognizione_Indirette'!Area_stampa</vt:lpstr>
      <vt:lpstr>'02.03_Grafico_Relazioni'!Area_stampa</vt:lpstr>
      <vt:lpstr>'03.02.01 Condizioni_Art20co.2_'!Area_stampa</vt:lpstr>
      <vt:lpstr>'03.02.02 Condizioni_Art20co.2_'!Area_stampa</vt:lpstr>
      <vt:lpstr>'03.02.03 Condizioni_Art20co.2_'!Area_stampa</vt:lpstr>
      <vt:lpstr>'03.02.04 Condizioni_Art20co.2_'!Area_stampa</vt:lpstr>
      <vt:lpstr>'03.02.05 Condizioni_Art20co.2_'!Area_stampa</vt:lpstr>
      <vt:lpstr>'03.02.06 Condizioni_Art20co'!Area_stampa</vt:lpstr>
      <vt:lpstr>Cover!Area_stampa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Aurora Este - NeoPA</cp:lastModifiedBy>
  <cp:lastPrinted>2018-12-21T15:39:50Z</cp:lastPrinted>
  <dcterms:created xsi:type="dcterms:W3CDTF">2013-11-19T10:13:37Z</dcterms:created>
  <dcterms:modified xsi:type="dcterms:W3CDTF">2024-05-17T08:38:51Z</dcterms:modified>
</cp:coreProperties>
</file>